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Galant B40\Desktop\РАБОТА\Отчеты\Отчеты 2025\МП\Итоговый отчет по программе\ИТОГОВЫЙ ОТЧЕТ\"/>
    </mc:Choice>
  </mc:AlternateContent>
  <xr:revisionPtr revIDLastSave="0" documentId="13_ncr:1_{B6E3C016-4022-4B76-9614-ECE57EA84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ценка результатов" sheetId="6" r:id="rId1"/>
  </sheets>
  <definedNames>
    <definedName name="_xlnm.Print_Titles" localSheetId="0">'Оценка результатов'!$9:$9</definedName>
  </definedNames>
  <calcPr calcId="19102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6" l="1"/>
  <c r="G74" i="6"/>
  <c r="C74" i="6"/>
  <c r="G68" i="6"/>
  <c r="C68" i="6"/>
  <c r="G61" i="6"/>
  <c r="C61" i="6"/>
  <c r="G57" i="6"/>
  <c r="C57" i="6"/>
  <c r="I44" i="6"/>
  <c r="I94" i="6" s="1"/>
  <c r="I95" i="6" s="1"/>
  <c r="H44" i="6"/>
  <c r="G44" i="6"/>
  <c r="E44" i="6"/>
  <c r="E94" i="6" s="1"/>
  <c r="E95" i="6" s="1"/>
  <c r="D44" i="6"/>
  <c r="C44" i="6"/>
  <c r="H26" i="6"/>
  <c r="G26" i="6"/>
  <c r="D26" i="6"/>
  <c r="C26" i="6"/>
  <c r="H18" i="6"/>
  <c r="G18" i="6"/>
  <c r="D18" i="6"/>
  <c r="C18" i="6"/>
  <c r="D14" i="6"/>
  <c r="C14" i="6"/>
  <c r="J11" i="6"/>
  <c r="H11" i="6"/>
  <c r="G11" i="6"/>
  <c r="F11" i="6"/>
  <c r="D11" i="6"/>
  <c r="D16" i="6" s="1"/>
  <c r="C11" i="6"/>
  <c r="C16" i="6" s="1"/>
  <c r="F94" i="6" l="1"/>
  <c r="F95" i="6" s="1"/>
  <c r="F16" i="6"/>
  <c r="J94" i="6"/>
  <c r="J95" i="6" s="1"/>
  <c r="J16" i="6"/>
  <c r="D94" i="6"/>
  <c r="D95" i="6" s="1"/>
  <c r="H94" i="6"/>
  <c r="W41" i="6" l="1"/>
  <c r="N41" i="6"/>
  <c r="G82" i="6" l="1"/>
  <c r="G91" i="6" l="1"/>
  <c r="C91" i="6"/>
  <c r="C89" i="6"/>
  <c r="C94" i="6" s="1"/>
  <c r="C95" i="6" s="1"/>
  <c r="H14" i="6" l="1"/>
  <c r="G14" i="6"/>
  <c r="G16" i="6" s="1"/>
  <c r="H95" i="6" l="1"/>
  <c r="H16" i="6"/>
  <c r="V70" i="6"/>
  <c r="H89" i="6" l="1"/>
  <c r="G89" i="6"/>
  <c r="G94" i="6" s="1"/>
  <c r="G95" i="6" s="1"/>
  <c r="H82" i="6"/>
</calcChain>
</file>

<file path=xl/sharedStrings.xml><?xml version="1.0" encoding="utf-8"?>
<sst xmlns="http://schemas.openxmlformats.org/spreadsheetml/2006/main" count="293" uniqueCount="214">
  <si>
    <t>5.1.</t>
  </si>
  <si>
    <t>Бюджет МО Сертолово</t>
  </si>
  <si>
    <t>7.1.</t>
  </si>
  <si>
    <t xml:space="preserve">Содержание ливневой канализации </t>
  </si>
  <si>
    <t>Оплата электроэнергии, потребленной уличным освещением</t>
  </si>
  <si>
    <t>Ремонт асфальтобетонных покрытий автомобильных дорог и проездов к дворовым территориям многоквартирных домов</t>
  </si>
  <si>
    <t>Текущий ремонт трещин и выбоин асфальтобетонных покрытий автомобильных  дорог и проездов к дворовым территориям многоквартирных домов</t>
  </si>
  <si>
    <t>Устройство и содержание малых архитектурных форм и других элементов благоустройства</t>
  </si>
  <si>
    <t>Устройство и содержание технических средств организации дорожного движения</t>
  </si>
  <si>
    <t>Механизированная  уборка автомобильных дорог, проездов к дворовым территориям многоквартирных домов с элементами ручной уборки в зимнее и летнее время</t>
  </si>
  <si>
    <t>Содержание и текущий ремонт сети и оборудования уличного освещения города</t>
  </si>
  <si>
    <t>Уничтожение борщевика Сосновского химическим способом</t>
  </si>
  <si>
    <t>Устройство и содержание детских и спортивных площадок и других объектов благоустройства</t>
  </si>
  <si>
    <t>Подготовка и оформление территории города на период проведения праздничных мероприятий</t>
  </si>
  <si>
    <t>Обустройство и содержание общественных территорий и пешеходных зон города Сертолово</t>
  </si>
  <si>
    <t>Процессная часть</t>
  </si>
  <si>
    <t>Комплекс процессных мероприятий "Устройство, замена, ремонт и текущее содержание детских и спортивных площадок, малых архитектурных форм и прочих элементов благоустройства на территории города Сертолово"</t>
  </si>
  <si>
    <t>Комплекс процессных мероприятий "Устройство, обустройство и содержание общественных территорий и пешеходных зон города Сертолово"</t>
  </si>
  <si>
    <t>6.</t>
  </si>
  <si>
    <t>Комплекс процессных мероприятий "Организация санитарного содержания территории города Сертолово"</t>
  </si>
  <si>
    <t>7.</t>
  </si>
  <si>
    <t>Комплекс процессных мероприятий "Организация оформления территории города Сертолово на период проведения праздничных мероприятий"</t>
  </si>
  <si>
    <t>7.4.</t>
  </si>
  <si>
    <t>Комплекс процессных мероприятий "Организация уличного освещения территории города Сертолово"</t>
  </si>
  <si>
    <t>Областной бюджет Ленинградской области</t>
  </si>
  <si>
    <t>9.</t>
  </si>
  <si>
    <t>Комплекс процессных мероприятий "Организация озеленения территории города Сертолово"</t>
  </si>
  <si>
    <t>5.</t>
  </si>
  <si>
    <t>8.</t>
  </si>
  <si>
    <t>8.4.</t>
  </si>
  <si>
    <t>6.1.</t>
  </si>
  <si>
    <t>Комплекс процессных мероприятий "Планирование и осуществление дорожной деятельности на территории города Сертолово"</t>
  </si>
  <si>
    <t>2.</t>
  </si>
  <si>
    <t>3.</t>
  </si>
  <si>
    <t>4.</t>
  </si>
  <si>
    <t>4.7.</t>
  </si>
  <si>
    <t xml:space="preserve">N п/п  </t>
  </si>
  <si>
    <t>Планируемый объем финансирования
(тыс. руб.)</t>
  </si>
  <si>
    <t xml:space="preserve">Единица измерения       </t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</si>
  <si>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</si>
  <si>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t>%</t>
  </si>
  <si>
    <t>ед.</t>
  </si>
  <si>
    <t>м</t>
  </si>
  <si>
    <t xml:space="preserve">площадь отремонтированных участков МАФ </t>
  </si>
  <si>
    <t>количество площадок с замененным оборудованием</t>
  </si>
  <si>
    <t>количество устроенных площадок</t>
  </si>
  <si>
    <t>количество обслуживаемых площадок</t>
  </si>
  <si>
    <t>количество потребленной электроэнергии энергопринимающими устройствами</t>
  </si>
  <si>
    <t>кВт</t>
  </si>
  <si>
    <t>площадь устроенных пешеходных дорожек</t>
  </si>
  <si>
    <t>площадь обустроенной территории</t>
  </si>
  <si>
    <t>площадь нанесённой разметки</t>
  </si>
  <si>
    <t>площадь созданных искуственных дорожных неровностей</t>
  </si>
  <si>
    <t>количество обслуживаемых дорожных и информационных знаков</t>
  </si>
  <si>
    <t>протяжённость отремонтированных пешеходных ограждений</t>
  </si>
  <si>
    <t>количество установленных дорожных знаков</t>
  </si>
  <si>
    <t>площадь отремонтированного асфальтобетонного покрытия</t>
  </si>
  <si>
    <t>площадь восстановленного асфальтобетонного покрытия</t>
  </si>
  <si>
    <t>Комплекс процессных мероприятий "Санитарное содержание улично-дорожной сети города Сертолово"</t>
  </si>
  <si>
    <t>площадь убираемой                 улично-дорожной сети</t>
  </si>
  <si>
    <t>протяженность ливневой канализации</t>
  </si>
  <si>
    <t xml:space="preserve">Уход за газонами и зелеными насаждениями </t>
  </si>
  <si>
    <t>площадь газонов и зеленых насаждений</t>
  </si>
  <si>
    <r>
      <t>м</t>
    </r>
    <r>
      <rPr>
        <vertAlign val="superscript"/>
        <sz val="10"/>
        <rFont val="Times New Roman"/>
        <family val="1"/>
        <charset val="204"/>
      </rPr>
      <t>3</t>
    </r>
  </si>
  <si>
    <t xml:space="preserve">Вырубка сухих и аварийных деревьев с компенсационной посадкой молодых саженцев </t>
  </si>
  <si>
    <t>объем вырубленных аварийных и сухих деревьев</t>
  </si>
  <si>
    <t>количество посаженных деревьев и кустарников</t>
  </si>
  <si>
    <t>площадь обработанной терриории</t>
  </si>
  <si>
    <t>га</t>
  </si>
  <si>
    <t>Санитарная уборка территории города в зимнее и летнее время</t>
  </si>
  <si>
    <t xml:space="preserve">площадь убираемой территории в зимнее время </t>
  </si>
  <si>
    <t xml:space="preserve">площадь убираемой территории в летнее время </t>
  </si>
  <si>
    <t>Проведение акарицидных обработок территорий парков, скверов, зон рекреаций, кладбищ и др. мест массового посещения населения города</t>
  </si>
  <si>
    <t>количество установленных флагов</t>
  </si>
  <si>
    <t>количество установленных баннеров</t>
  </si>
  <si>
    <t>коэффициент горения светильников</t>
  </si>
  <si>
    <t>протяженность обслуживаемой сети уличного освещения</t>
  </si>
  <si>
    <t>количество потребленной электроэнергии</t>
  </si>
  <si>
    <t>Итого по процессной части:</t>
  </si>
  <si>
    <t>Устройство декоративного ограждения</t>
  </si>
  <si>
    <t xml:space="preserve">Корректировка "Проекта организации дорожного движения в городе Сертолово Всеволожского района Ленинградской области" </t>
  </si>
  <si>
    <t>протяжённость декоративного ограждения</t>
  </si>
  <si>
    <t>Капитальный ремонт автомобильных дорог и проездов города Сертолово</t>
  </si>
  <si>
    <t>7.3.</t>
  </si>
  <si>
    <t xml:space="preserve">Вывоз разукомплектованных машин с территории города </t>
  </si>
  <si>
    <t>количество корректировок</t>
  </si>
  <si>
    <t>количество вывезенных разукомплектованных транспортных средств</t>
  </si>
  <si>
    <t>т</t>
  </si>
  <si>
    <t>Создание мест (площадок) накопления твердых коммунальных отходов</t>
  </si>
  <si>
    <t>10.</t>
  </si>
  <si>
    <t>10.1.</t>
  </si>
  <si>
    <t>использование бюджетных ассигнований на обеспечение выполнения функций</t>
  </si>
  <si>
    <t>Диагностика и оценка состояния автомобильных дорог и проездов к дворовым территориям многоквартирных домов города Сертолово</t>
  </si>
  <si>
    <t>количество проведенных диагностик</t>
  </si>
  <si>
    <t>2.1.</t>
  </si>
  <si>
    <t>3.3.</t>
  </si>
  <si>
    <t>3.4.</t>
  </si>
  <si>
    <t>5.4.</t>
  </si>
  <si>
    <t>5.5.</t>
  </si>
  <si>
    <t>5.6.</t>
  </si>
  <si>
    <t>5.7.</t>
  </si>
  <si>
    <t>5.8.</t>
  </si>
  <si>
    <t>6.2.</t>
  </si>
  <si>
    <t>8.1.</t>
  </si>
  <si>
    <t>8.3.</t>
  </si>
  <si>
    <t>9.4.</t>
  </si>
  <si>
    <t>10.2.</t>
  </si>
  <si>
    <t>11.</t>
  </si>
  <si>
    <t>11.1.</t>
  </si>
  <si>
    <t>Отраслевой проект "Эффективное обращение с отходами производства и потребления на территории Ленинградской области"</t>
  </si>
  <si>
    <t>3.2.</t>
  </si>
  <si>
    <t>Проектная часть</t>
  </si>
  <si>
    <t xml:space="preserve">                                                     "Благоустроенный город Сертолово" на 2017-2025 годы</t>
  </si>
  <si>
    <t>4.8.</t>
  </si>
  <si>
    <t>Разработка дизайн - проектов благоустройства общественных и дворовых территорий города</t>
  </si>
  <si>
    <t>к-т</t>
  </si>
  <si>
    <t>количество подготовленных комплектов рабочей документации</t>
  </si>
  <si>
    <t>количество подготовленных эскизов проектов</t>
  </si>
  <si>
    <t>Обеспечение деятельности Муниципального бюджетного учреждения "Ритуальные услуги"</t>
  </si>
  <si>
    <t>Организация мероприятий в сфере оказания ритуальных услуг</t>
  </si>
  <si>
    <t>12.1</t>
  </si>
  <si>
    <t>12.2</t>
  </si>
  <si>
    <t>4.9.</t>
  </si>
  <si>
    <t>Обустройство мест (площадок) накопления твердых коммунальных отходов на территории города Сертолово</t>
  </si>
  <si>
    <t>5.3.</t>
  </si>
  <si>
    <t>Разработка комплексной схемы организации дорожного движения на территории города Сертолово Всеволожского района Ленинградской области</t>
  </si>
  <si>
    <t>Комплекс процессных мероприятий "Организация ритуальных услуг и содержание мест захоронения"</t>
  </si>
  <si>
    <t>использование бюджетных ассигнований на выполнение муниципального задания</t>
  </si>
  <si>
    <t>уровень достижения показателей муниципального задания</t>
  </si>
  <si>
    <t>10.3.</t>
  </si>
  <si>
    <t>Обеспечение деятельности муниципального учреждения "Сертоловские уличные сети"</t>
  </si>
  <si>
    <t>10.4.</t>
  </si>
  <si>
    <t>Организация мероприятий в сфере уличного освещения города</t>
  </si>
  <si>
    <t xml:space="preserve">уровень достижения показателей муниципального задания </t>
  </si>
  <si>
    <t>Руководитель программы:</t>
  </si>
  <si>
    <t xml:space="preserve">Заместитель главы администрации по жилищно-коммунальному хозяйству - </t>
  </si>
  <si>
    <t xml:space="preserve">председатель комитета </t>
  </si>
  <si>
    <t>жилищно-коммунального хозяйства                                                                                                              А.В. Могильников</t>
  </si>
  <si>
    <t>за 2017- 2025 годы</t>
  </si>
  <si>
    <t>Комплектация дополнительным оборудованием детских и спортивных площадок</t>
  </si>
  <si>
    <t>3.1.</t>
  </si>
  <si>
    <t>Формирование и содержание объекта внешнего благоустройства «Зона отдыха «Сертала» с элементами благоустройства территории, малыми архитектурными формами, фонарями, скамейками, спортивными и детскими площадками</t>
  </si>
  <si>
    <t>4.1.</t>
  </si>
  <si>
    <t>4.2.</t>
  </si>
  <si>
    <t>4.3.</t>
  </si>
  <si>
    <t>4.4.</t>
  </si>
  <si>
    <t>4.5.</t>
  </si>
  <si>
    <t>4.6.</t>
  </si>
  <si>
    <t>Обустройство и содержание объекта внешнего благоустройство «Аллея памяти с монументом воинам, погибшим в локальных войнах и военных конфликтах»</t>
  </si>
  <si>
    <t>Формирование и обустройство объекта внешнего благоустройства «Аллея молодоженов»</t>
  </si>
  <si>
    <t>Формирование и обустройство объекта внешнего благоустройства «Городская площадь»</t>
  </si>
  <si>
    <t>"Формирование и обустройство объекта внешнего благоустройства в районе д. 4, 7 мкр. Черная Речка в г. Сертолово</t>
  </si>
  <si>
    <t>Устройство цветочной клумбы в районе д. 6 мкр. Черная Речка в г. Сертолово</t>
  </si>
  <si>
    <t>Разработка дизайн-проектов благоустройства общественных и дворовых территорий города</t>
  </si>
  <si>
    <t>5.2.</t>
  </si>
  <si>
    <t>Проектирование участков улично-дорожной сети</t>
  </si>
  <si>
    <t>Бюджет Всеволожского муниципального района</t>
  </si>
  <si>
    <t>6.3.</t>
  </si>
  <si>
    <t>Уход за дорожными знаками</t>
  </si>
  <si>
    <t>7.2.</t>
  </si>
  <si>
    <t xml:space="preserve">Завоз земли для устройства клумб и газонов в жилой зоне  города </t>
  </si>
  <si>
    <t>8.2.</t>
  </si>
  <si>
    <t>Содержание мест массового скопления жителей города</t>
  </si>
  <si>
    <t>9.1.</t>
  </si>
  <si>
    <t>9.2.</t>
  </si>
  <si>
    <t>9.3.</t>
  </si>
  <si>
    <t>Подготовка к празднику и оформление территории города на период проведения праздника - День Победы</t>
  </si>
  <si>
    <t>Подготовка к празднику и оформление территории города на период проведения праздника - День Города</t>
  </si>
  <si>
    <t xml:space="preserve">Подготовка к празднику и оформление территории города на период проведения праздника - Новый год                                                                                                </t>
  </si>
  <si>
    <t>Федеральный проект "Формирование комфортной городской среды" национального проекта "Жилье и городская среда"</t>
  </si>
  <si>
    <t>Федеральный бюджет</t>
  </si>
  <si>
    <t>Благоустройство общественных территорий города Сертолово</t>
  </si>
  <si>
    <t>Планируемое значение  
показателя по годам   
реализации</t>
  </si>
  <si>
    <t>количество доукомплектованных  площадок</t>
  </si>
  <si>
    <t>Фактический объем финансирования                                                                     (тыс. руб.)</t>
  </si>
  <si>
    <t>количество подготовленных проектов</t>
  </si>
  <si>
    <t>площадь сформированного участка</t>
  </si>
  <si>
    <t>м2</t>
  </si>
  <si>
    <t>количество подготовленных схем</t>
  </si>
  <si>
    <t>количество разработанных проектов</t>
  </si>
  <si>
    <t>1439</t>
  </si>
  <si>
    <t>площадь дорог, подлежащих ремонту</t>
  </si>
  <si>
    <r>
      <t>м</t>
    </r>
    <r>
      <rPr>
        <vertAlign val="superscript"/>
        <sz val="9"/>
        <color rgb="FF000000"/>
        <rFont val="Times New Roman"/>
        <family val="1"/>
        <charset val="204"/>
      </rPr>
      <t>2</t>
    </r>
  </si>
  <si>
    <t>количество знаков</t>
  </si>
  <si>
    <t>м3</t>
  </si>
  <si>
    <t>7.5.</t>
  </si>
  <si>
    <t>Посадка деревьев на территории города Сертолово</t>
  </si>
  <si>
    <t>площадь обслуживаемых мест массового скопления жителей города (Монумент ул. Молодёжная, д.6; захоронения, мкр. Сертолово-1,мкр. Чёрная Речка)</t>
  </si>
  <si>
    <t>площадь территории, подготовленной к  проведению праздника</t>
  </si>
  <si>
    <t>баннерные вертикальные системы на опоры освещения</t>
  </si>
  <si>
    <t>шт.</t>
  </si>
  <si>
    <t>площадь территории, подготовленной к проведению праздника</t>
  </si>
  <si>
    <t>количество украшенных елок</t>
  </si>
  <si>
    <t>1498</t>
  </si>
  <si>
    <t>объем земли для устройства клумб и газонов</t>
  </si>
  <si>
    <t>количество посаженных деревьев</t>
  </si>
  <si>
    <t>1.1.</t>
  </si>
  <si>
    <t>площадь территории</t>
  </si>
  <si>
    <t>доля благоустроенных общественных территорий</t>
  </si>
  <si>
    <t>1447,3</t>
  </si>
  <si>
    <t>1381</t>
  </si>
  <si>
    <t>2101,3</t>
  </si>
  <si>
    <t>1280</t>
  </si>
  <si>
    <t>777,8</t>
  </si>
  <si>
    <t>количество созданных площадок накопления ТКО</t>
  </si>
  <si>
    <t>площадь участка</t>
  </si>
  <si>
    <t>Обеспечение деятельности Сертоловского муниципального учреждения "Оказание услуг" Развитие"</t>
  </si>
  <si>
    <t>Достигнутое значение показателя  по годам реализации</t>
  </si>
  <si>
    <t>ПРИЛОЖЕНИЕ №2
к постановлению администрации 
МО Сертолово                                                                               от ________________№_________</t>
  </si>
  <si>
    <t>ИТОГОВАЯ ОЦЕНКА РЕЗУЛЬТАТОВ РЕАЛИЗАЦИИ МУНИЦИПАЛЬНОЙ ПРОГРАММЫ</t>
  </si>
  <si>
    <t>Наименование структурных элементов программы и их мероприятий</t>
  </si>
  <si>
    <t>Наименование показателя</t>
  </si>
  <si>
    <t>Итого по проектной части:</t>
  </si>
  <si>
    <t>Всего по программе: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</si>
</sst>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  <scheme val="minor"/>
    </font>
    <font>
      <b/>
      <sz val="9"/>
      <name val="Times New Roman"/>
      <family val="1"/>
      <charset val="204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204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9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2" fillId="6" borderId="0" xfId="0" applyFont="1" applyFill="1"/>
    <xf numFmtId="0" fontId="9" fillId="0" borderId="4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164" fontId="8" fillId="7" borderId="2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164" fontId="5" fillId="5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1" fillId="5" borderId="2" xfId="0" applyFont="1" applyFill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" fontId="8" fillId="4" borderId="2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4" fillId="5" borderId="0" xfId="0" applyFont="1" applyFill="1"/>
    <xf numFmtId="164" fontId="12" fillId="4" borderId="1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2" fillId="4" borderId="2" xfId="0" applyFont="1" applyFill="1" applyBorder="1"/>
    <xf numFmtId="0" fontId="11" fillId="0" borderId="2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164" fontId="9" fillId="5" borderId="8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164" fontId="11" fillId="5" borderId="2" xfId="0" applyNumberFormat="1" applyFont="1" applyFill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164" fontId="9" fillId="5" borderId="8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vertical="center" wrapText="1"/>
    </xf>
    <xf numFmtId="164" fontId="11" fillId="7" borderId="2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9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  <xf numFmtId="164" fontId="6" fillId="8" borderId="2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16" fontId="9" fillId="5" borderId="2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0" fillId="0" borderId="7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133"/>
  <sheetViews>
    <sheetView tabSelected="1" view="pageBreakPreview" topLeftCell="A37" zoomScaleNormal="90" zoomScaleSheetLayoutView="100" workbookViewId="0">
      <selection activeCell="CC47" sqref="CC47"/>
    </sheetView>
  </sheetViews>
  <sheetFormatPr defaultColWidth="11.42578125" defaultRowHeight="12.75" x14ac:dyDescent="0.2"/>
  <cols>
    <col min="1" max="1" width="5.7109375" style="1" customWidth="1"/>
    <col min="2" max="2" width="30.85546875" style="1" customWidth="1"/>
    <col min="3" max="3" width="12.28515625" style="1" customWidth="1"/>
    <col min="4" max="4" width="12.7109375" style="1" customWidth="1"/>
    <col min="5" max="5" width="12.42578125" style="1" customWidth="1"/>
    <col min="6" max="6" width="11.28515625" style="1" customWidth="1"/>
    <col min="7" max="7" width="12" style="24" customWidth="1"/>
    <col min="8" max="8" width="12.42578125" style="1" customWidth="1"/>
    <col min="9" max="9" width="12.5703125" style="1" customWidth="1"/>
    <col min="10" max="10" width="11.42578125" style="1" customWidth="1"/>
    <col min="11" max="11" width="21.140625" style="107" customWidth="1"/>
    <col min="12" max="12" width="8" style="1" customWidth="1"/>
    <col min="13" max="13" width="8.5703125" style="1" customWidth="1"/>
    <col min="14" max="14" width="9.5703125" style="1" customWidth="1"/>
    <col min="15" max="15" width="10.85546875" style="1" customWidth="1"/>
    <col min="16" max="16" width="9.5703125" style="1" customWidth="1"/>
    <col min="17" max="17" width="9" style="1" customWidth="1"/>
    <col min="18" max="18" width="9.5703125" style="1" customWidth="1"/>
    <col min="19" max="19" width="9.28515625" style="1" customWidth="1"/>
    <col min="20" max="20" width="10.7109375" style="1" customWidth="1"/>
    <col min="21" max="21" width="9.140625" style="1" customWidth="1"/>
    <col min="22" max="22" width="9.7109375" style="27" customWidth="1"/>
    <col min="23" max="23" width="9" style="1" customWidth="1"/>
    <col min="24" max="24" width="9.28515625" style="1" customWidth="1"/>
    <col min="25" max="25" width="9" style="1" customWidth="1"/>
    <col min="26" max="26" width="9.85546875" style="1" customWidth="1"/>
    <col min="27" max="27" width="10.28515625" style="1" customWidth="1"/>
    <col min="28" max="28" width="10.140625" style="1" customWidth="1"/>
    <col min="29" max="29" width="9.140625" style="1" customWidth="1"/>
    <col min="30" max="30" width="9.5703125" style="1" customWidth="1"/>
    <col min="31" max="31" width="0.5703125" style="1" customWidth="1"/>
    <col min="32" max="44" width="11.42578125" style="1" hidden="1" customWidth="1"/>
    <col min="45" max="45" width="6.85546875" style="1" hidden="1" customWidth="1"/>
    <col min="46" max="57" width="11.42578125" style="1" hidden="1" customWidth="1"/>
    <col min="58" max="58" width="7.7109375" style="1" hidden="1" customWidth="1"/>
    <col min="59" max="65" width="11.42578125" style="1" hidden="1" customWidth="1"/>
    <col min="66" max="66" width="4.5703125" style="1" hidden="1" customWidth="1"/>
    <col min="67" max="76" width="11.42578125" style="1" hidden="1" customWidth="1"/>
    <col min="77" max="198" width="11.42578125" style="1"/>
    <col min="199" max="199" width="5.7109375" style="1" customWidth="1"/>
    <col min="200" max="200" width="30.85546875" style="1" customWidth="1"/>
    <col min="201" max="201" width="11.42578125" style="1"/>
    <col min="202" max="203" width="12.7109375" style="1" customWidth="1"/>
    <col min="204" max="204" width="12.42578125" style="1" customWidth="1"/>
    <col min="205" max="205" width="21.140625" style="1" customWidth="1"/>
    <col min="206" max="206" width="8" style="1" customWidth="1"/>
    <col min="207" max="212" width="9.28515625" style="1" customWidth="1"/>
    <col min="213" max="454" width="11.42578125" style="1"/>
    <col min="455" max="455" width="5.7109375" style="1" customWidth="1"/>
    <col min="456" max="456" width="30.85546875" style="1" customWidth="1"/>
    <col min="457" max="457" width="11.42578125" style="1"/>
    <col min="458" max="459" width="12.7109375" style="1" customWidth="1"/>
    <col min="460" max="460" width="12.42578125" style="1" customWidth="1"/>
    <col min="461" max="461" width="21.140625" style="1" customWidth="1"/>
    <col min="462" max="462" width="8" style="1" customWidth="1"/>
    <col min="463" max="468" width="9.28515625" style="1" customWidth="1"/>
    <col min="469" max="710" width="11.42578125" style="1"/>
    <col min="711" max="711" width="5.7109375" style="1" customWidth="1"/>
    <col min="712" max="712" width="30.85546875" style="1" customWidth="1"/>
    <col min="713" max="713" width="11.42578125" style="1"/>
    <col min="714" max="715" width="12.7109375" style="1" customWidth="1"/>
    <col min="716" max="716" width="12.42578125" style="1" customWidth="1"/>
    <col min="717" max="717" width="21.140625" style="1" customWidth="1"/>
    <col min="718" max="718" width="8" style="1" customWidth="1"/>
    <col min="719" max="724" width="9.28515625" style="1" customWidth="1"/>
    <col min="725" max="966" width="11.42578125" style="1"/>
    <col min="967" max="967" width="5.7109375" style="1" customWidth="1"/>
    <col min="968" max="968" width="30.85546875" style="1" customWidth="1"/>
    <col min="969" max="969" width="11.42578125" style="1"/>
    <col min="970" max="971" width="12.7109375" style="1" customWidth="1"/>
    <col min="972" max="972" width="12.42578125" style="1" customWidth="1"/>
    <col min="973" max="973" width="21.140625" style="1" customWidth="1"/>
    <col min="974" max="974" width="8" style="1" customWidth="1"/>
    <col min="975" max="980" width="9.28515625" style="1" customWidth="1"/>
    <col min="981" max="1222" width="11.42578125" style="1"/>
    <col min="1223" max="1223" width="5.7109375" style="1" customWidth="1"/>
    <col min="1224" max="1224" width="30.85546875" style="1" customWidth="1"/>
    <col min="1225" max="1225" width="11.42578125" style="1"/>
    <col min="1226" max="1227" width="12.7109375" style="1" customWidth="1"/>
    <col min="1228" max="1228" width="12.42578125" style="1" customWidth="1"/>
    <col min="1229" max="1229" width="21.140625" style="1" customWidth="1"/>
    <col min="1230" max="1230" width="8" style="1" customWidth="1"/>
    <col min="1231" max="1236" width="9.28515625" style="1" customWidth="1"/>
    <col min="1237" max="1478" width="11.42578125" style="1"/>
    <col min="1479" max="1479" width="5.7109375" style="1" customWidth="1"/>
    <col min="1480" max="1480" width="30.85546875" style="1" customWidth="1"/>
    <col min="1481" max="1481" width="11.42578125" style="1"/>
    <col min="1482" max="1483" width="12.7109375" style="1" customWidth="1"/>
    <col min="1484" max="1484" width="12.42578125" style="1" customWidth="1"/>
    <col min="1485" max="1485" width="21.140625" style="1" customWidth="1"/>
    <col min="1486" max="1486" width="8" style="1" customWidth="1"/>
    <col min="1487" max="1492" width="9.28515625" style="1" customWidth="1"/>
    <col min="1493" max="1734" width="11.42578125" style="1"/>
    <col min="1735" max="1735" width="5.7109375" style="1" customWidth="1"/>
    <col min="1736" max="1736" width="30.85546875" style="1" customWidth="1"/>
    <col min="1737" max="1737" width="11.42578125" style="1"/>
    <col min="1738" max="1739" width="12.7109375" style="1" customWidth="1"/>
    <col min="1740" max="1740" width="12.42578125" style="1" customWidth="1"/>
    <col min="1741" max="1741" width="21.140625" style="1" customWidth="1"/>
    <col min="1742" max="1742" width="8" style="1" customWidth="1"/>
    <col min="1743" max="1748" width="9.28515625" style="1" customWidth="1"/>
    <col min="1749" max="1990" width="11.42578125" style="1"/>
    <col min="1991" max="1991" width="5.7109375" style="1" customWidth="1"/>
    <col min="1992" max="1992" width="30.85546875" style="1" customWidth="1"/>
    <col min="1993" max="1993" width="11.42578125" style="1"/>
    <col min="1994" max="1995" width="12.7109375" style="1" customWidth="1"/>
    <col min="1996" max="1996" width="12.42578125" style="1" customWidth="1"/>
    <col min="1997" max="1997" width="21.140625" style="1" customWidth="1"/>
    <col min="1998" max="1998" width="8" style="1" customWidth="1"/>
    <col min="1999" max="2004" width="9.28515625" style="1" customWidth="1"/>
    <col min="2005" max="2246" width="11.42578125" style="1"/>
    <col min="2247" max="2247" width="5.7109375" style="1" customWidth="1"/>
    <col min="2248" max="2248" width="30.85546875" style="1" customWidth="1"/>
    <col min="2249" max="2249" width="11.42578125" style="1"/>
    <col min="2250" max="2251" width="12.7109375" style="1" customWidth="1"/>
    <col min="2252" max="2252" width="12.42578125" style="1" customWidth="1"/>
    <col min="2253" max="2253" width="21.140625" style="1" customWidth="1"/>
    <col min="2254" max="2254" width="8" style="1" customWidth="1"/>
    <col min="2255" max="2260" width="9.28515625" style="1" customWidth="1"/>
    <col min="2261" max="2502" width="11.42578125" style="1"/>
    <col min="2503" max="2503" width="5.7109375" style="1" customWidth="1"/>
    <col min="2504" max="2504" width="30.85546875" style="1" customWidth="1"/>
    <col min="2505" max="2505" width="11.42578125" style="1"/>
    <col min="2506" max="2507" width="12.7109375" style="1" customWidth="1"/>
    <col min="2508" max="2508" width="12.42578125" style="1" customWidth="1"/>
    <col min="2509" max="2509" width="21.140625" style="1" customWidth="1"/>
    <col min="2510" max="2510" width="8" style="1" customWidth="1"/>
    <col min="2511" max="2516" width="9.28515625" style="1" customWidth="1"/>
    <col min="2517" max="2758" width="11.42578125" style="1"/>
    <col min="2759" max="2759" width="5.7109375" style="1" customWidth="1"/>
    <col min="2760" max="2760" width="30.85546875" style="1" customWidth="1"/>
    <col min="2761" max="2761" width="11.42578125" style="1"/>
    <col min="2762" max="2763" width="12.7109375" style="1" customWidth="1"/>
    <col min="2764" max="2764" width="12.42578125" style="1" customWidth="1"/>
    <col min="2765" max="2765" width="21.140625" style="1" customWidth="1"/>
    <col min="2766" max="2766" width="8" style="1" customWidth="1"/>
    <col min="2767" max="2772" width="9.28515625" style="1" customWidth="1"/>
    <col min="2773" max="3014" width="11.42578125" style="1"/>
    <col min="3015" max="3015" width="5.7109375" style="1" customWidth="1"/>
    <col min="3016" max="3016" width="30.85546875" style="1" customWidth="1"/>
    <col min="3017" max="3017" width="11.42578125" style="1"/>
    <col min="3018" max="3019" width="12.7109375" style="1" customWidth="1"/>
    <col min="3020" max="3020" width="12.42578125" style="1" customWidth="1"/>
    <col min="3021" max="3021" width="21.140625" style="1" customWidth="1"/>
    <col min="3022" max="3022" width="8" style="1" customWidth="1"/>
    <col min="3023" max="3028" width="9.28515625" style="1" customWidth="1"/>
    <col min="3029" max="3270" width="11.42578125" style="1"/>
    <col min="3271" max="3271" width="5.7109375" style="1" customWidth="1"/>
    <col min="3272" max="3272" width="30.85546875" style="1" customWidth="1"/>
    <col min="3273" max="3273" width="11.42578125" style="1"/>
    <col min="3274" max="3275" width="12.7109375" style="1" customWidth="1"/>
    <col min="3276" max="3276" width="12.42578125" style="1" customWidth="1"/>
    <col min="3277" max="3277" width="21.140625" style="1" customWidth="1"/>
    <col min="3278" max="3278" width="8" style="1" customWidth="1"/>
    <col min="3279" max="3284" width="9.28515625" style="1" customWidth="1"/>
    <col min="3285" max="3526" width="11.42578125" style="1"/>
    <col min="3527" max="3527" width="5.7109375" style="1" customWidth="1"/>
    <col min="3528" max="3528" width="30.85546875" style="1" customWidth="1"/>
    <col min="3529" max="3529" width="11.42578125" style="1"/>
    <col min="3530" max="3531" width="12.7109375" style="1" customWidth="1"/>
    <col min="3532" max="3532" width="12.42578125" style="1" customWidth="1"/>
    <col min="3533" max="3533" width="21.140625" style="1" customWidth="1"/>
    <col min="3534" max="3534" width="8" style="1" customWidth="1"/>
    <col min="3535" max="3540" width="9.28515625" style="1" customWidth="1"/>
    <col min="3541" max="3782" width="11.42578125" style="1"/>
    <col min="3783" max="3783" width="5.7109375" style="1" customWidth="1"/>
    <col min="3784" max="3784" width="30.85546875" style="1" customWidth="1"/>
    <col min="3785" max="3785" width="11.42578125" style="1"/>
    <col min="3786" max="3787" width="12.7109375" style="1" customWidth="1"/>
    <col min="3788" max="3788" width="12.42578125" style="1" customWidth="1"/>
    <col min="3789" max="3789" width="21.140625" style="1" customWidth="1"/>
    <col min="3790" max="3790" width="8" style="1" customWidth="1"/>
    <col min="3791" max="3796" width="9.28515625" style="1" customWidth="1"/>
    <col min="3797" max="4038" width="11.42578125" style="1"/>
    <col min="4039" max="4039" width="5.7109375" style="1" customWidth="1"/>
    <col min="4040" max="4040" width="30.85546875" style="1" customWidth="1"/>
    <col min="4041" max="4041" width="11.42578125" style="1"/>
    <col min="4042" max="4043" width="12.7109375" style="1" customWidth="1"/>
    <col min="4044" max="4044" width="12.42578125" style="1" customWidth="1"/>
    <col min="4045" max="4045" width="21.140625" style="1" customWidth="1"/>
    <col min="4046" max="4046" width="8" style="1" customWidth="1"/>
    <col min="4047" max="4052" width="9.28515625" style="1" customWidth="1"/>
    <col min="4053" max="4294" width="11.42578125" style="1"/>
    <col min="4295" max="4295" width="5.7109375" style="1" customWidth="1"/>
    <col min="4296" max="4296" width="30.85546875" style="1" customWidth="1"/>
    <col min="4297" max="4297" width="11.42578125" style="1"/>
    <col min="4298" max="4299" width="12.7109375" style="1" customWidth="1"/>
    <col min="4300" max="4300" width="12.42578125" style="1" customWidth="1"/>
    <col min="4301" max="4301" width="21.140625" style="1" customWidth="1"/>
    <col min="4302" max="4302" width="8" style="1" customWidth="1"/>
    <col min="4303" max="4308" width="9.28515625" style="1" customWidth="1"/>
    <col min="4309" max="4550" width="11.42578125" style="1"/>
    <col min="4551" max="4551" width="5.7109375" style="1" customWidth="1"/>
    <col min="4552" max="4552" width="30.85546875" style="1" customWidth="1"/>
    <col min="4553" max="4553" width="11.42578125" style="1"/>
    <col min="4554" max="4555" width="12.7109375" style="1" customWidth="1"/>
    <col min="4556" max="4556" width="12.42578125" style="1" customWidth="1"/>
    <col min="4557" max="4557" width="21.140625" style="1" customWidth="1"/>
    <col min="4558" max="4558" width="8" style="1" customWidth="1"/>
    <col min="4559" max="4564" width="9.28515625" style="1" customWidth="1"/>
    <col min="4565" max="4806" width="11.42578125" style="1"/>
    <col min="4807" max="4807" width="5.7109375" style="1" customWidth="1"/>
    <col min="4808" max="4808" width="30.85546875" style="1" customWidth="1"/>
    <col min="4809" max="4809" width="11.42578125" style="1"/>
    <col min="4810" max="4811" width="12.7109375" style="1" customWidth="1"/>
    <col min="4812" max="4812" width="12.42578125" style="1" customWidth="1"/>
    <col min="4813" max="4813" width="21.140625" style="1" customWidth="1"/>
    <col min="4814" max="4814" width="8" style="1" customWidth="1"/>
    <col min="4815" max="4820" width="9.28515625" style="1" customWidth="1"/>
    <col min="4821" max="5062" width="11.42578125" style="1"/>
    <col min="5063" max="5063" width="5.7109375" style="1" customWidth="1"/>
    <col min="5064" max="5064" width="30.85546875" style="1" customWidth="1"/>
    <col min="5065" max="5065" width="11.42578125" style="1"/>
    <col min="5066" max="5067" width="12.7109375" style="1" customWidth="1"/>
    <col min="5068" max="5068" width="12.42578125" style="1" customWidth="1"/>
    <col min="5069" max="5069" width="21.140625" style="1" customWidth="1"/>
    <col min="5070" max="5070" width="8" style="1" customWidth="1"/>
    <col min="5071" max="5076" width="9.28515625" style="1" customWidth="1"/>
    <col min="5077" max="5318" width="11.42578125" style="1"/>
    <col min="5319" max="5319" width="5.7109375" style="1" customWidth="1"/>
    <col min="5320" max="5320" width="30.85546875" style="1" customWidth="1"/>
    <col min="5321" max="5321" width="11.42578125" style="1"/>
    <col min="5322" max="5323" width="12.7109375" style="1" customWidth="1"/>
    <col min="5324" max="5324" width="12.42578125" style="1" customWidth="1"/>
    <col min="5325" max="5325" width="21.140625" style="1" customWidth="1"/>
    <col min="5326" max="5326" width="8" style="1" customWidth="1"/>
    <col min="5327" max="5332" width="9.28515625" style="1" customWidth="1"/>
    <col min="5333" max="5574" width="11.42578125" style="1"/>
    <col min="5575" max="5575" width="5.7109375" style="1" customWidth="1"/>
    <col min="5576" max="5576" width="30.85546875" style="1" customWidth="1"/>
    <col min="5577" max="5577" width="11.42578125" style="1"/>
    <col min="5578" max="5579" width="12.7109375" style="1" customWidth="1"/>
    <col min="5580" max="5580" width="12.42578125" style="1" customWidth="1"/>
    <col min="5581" max="5581" width="21.140625" style="1" customWidth="1"/>
    <col min="5582" max="5582" width="8" style="1" customWidth="1"/>
    <col min="5583" max="5588" width="9.28515625" style="1" customWidth="1"/>
    <col min="5589" max="5830" width="11.42578125" style="1"/>
    <col min="5831" max="5831" width="5.7109375" style="1" customWidth="1"/>
    <col min="5832" max="5832" width="30.85546875" style="1" customWidth="1"/>
    <col min="5833" max="5833" width="11.42578125" style="1"/>
    <col min="5834" max="5835" width="12.7109375" style="1" customWidth="1"/>
    <col min="5836" max="5836" width="12.42578125" style="1" customWidth="1"/>
    <col min="5837" max="5837" width="21.140625" style="1" customWidth="1"/>
    <col min="5838" max="5838" width="8" style="1" customWidth="1"/>
    <col min="5839" max="5844" width="9.28515625" style="1" customWidth="1"/>
    <col min="5845" max="6086" width="11.42578125" style="1"/>
    <col min="6087" max="6087" width="5.7109375" style="1" customWidth="1"/>
    <col min="6088" max="6088" width="30.85546875" style="1" customWidth="1"/>
    <col min="6089" max="6089" width="11.42578125" style="1"/>
    <col min="6090" max="6091" width="12.7109375" style="1" customWidth="1"/>
    <col min="6092" max="6092" width="12.42578125" style="1" customWidth="1"/>
    <col min="6093" max="6093" width="21.140625" style="1" customWidth="1"/>
    <col min="6094" max="6094" width="8" style="1" customWidth="1"/>
    <col min="6095" max="6100" width="9.28515625" style="1" customWidth="1"/>
    <col min="6101" max="6342" width="11.42578125" style="1"/>
    <col min="6343" max="6343" width="5.7109375" style="1" customWidth="1"/>
    <col min="6344" max="6344" width="30.85546875" style="1" customWidth="1"/>
    <col min="6345" max="6345" width="11.42578125" style="1"/>
    <col min="6346" max="6347" width="12.7109375" style="1" customWidth="1"/>
    <col min="6348" max="6348" width="12.42578125" style="1" customWidth="1"/>
    <col min="6349" max="6349" width="21.140625" style="1" customWidth="1"/>
    <col min="6350" max="6350" width="8" style="1" customWidth="1"/>
    <col min="6351" max="6356" width="9.28515625" style="1" customWidth="1"/>
    <col min="6357" max="6598" width="11.42578125" style="1"/>
    <col min="6599" max="6599" width="5.7109375" style="1" customWidth="1"/>
    <col min="6600" max="6600" width="30.85546875" style="1" customWidth="1"/>
    <col min="6601" max="6601" width="11.42578125" style="1"/>
    <col min="6602" max="6603" width="12.7109375" style="1" customWidth="1"/>
    <col min="6604" max="6604" width="12.42578125" style="1" customWidth="1"/>
    <col min="6605" max="6605" width="21.140625" style="1" customWidth="1"/>
    <col min="6606" max="6606" width="8" style="1" customWidth="1"/>
    <col min="6607" max="6612" width="9.28515625" style="1" customWidth="1"/>
    <col min="6613" max="6854" width="11.42578125" style="1"/>
    <col min="6855" max="6855" width="5.7109375" style="1" customWidth="1"/>
    <col min="6856" max="6856" width="30.85546875" style="1" customWidth="1"/>
    <col min="6857" max="6857" width="11.42578125" style="1"/>
    <col min="6858" max="6859" width="12.7109375" style="1" customWidth="1"/>
    <col min="6860" max="6860" width="12.42578125" style="1" customWidth="1"/>
    <col min="6861" max="6861" width="21.140625" style="1" customWidth="1"/>
    <col min="6862" max="6862" width="8" style="1" customWidth="1"/>
    <col min="6863" max="6868" width="9.28515625" style="1" customWidth="1"/>
    <col min="6869" max="7110" width="11.42578125" style="1"/>
    <col min="7111" max="7111" width="5.7109375" style="1" customWidth="1"/>
    <col min="7112" max="7112" width="30.85546875" style="1" customWidth="1"/>
    <col min="7113" max="7113" width="11.42578125" style="1"/>
    <col min="7114" max="7115" width="12.7109375" style="1" customWidth="1"/>
    <col min="7116" max="7116" width="12.42578125" style="1" customWidth="1"/>
    <col min="7117" max="7117" width="21.140625" style="1" customWidth="1"/>
    <col min="7118" max="7118" width="8" style="1" customWidth="1"/>
    <col min="7119" max="7124" width="9.28515625" style="1" customWidth="1"/>
    <col min="7125" max="7366" width="11.42578125" style="1"/>
    <col min="7367" max="7367" width="5.7109375" style="1" customWidth="1"/>
    <col min="7368" max="7368" width="30.85546875" style="1" customWidth="1"/>
    <col min="7369" max="7369" width="11.42578125" style="1"/>
    <col min="7370" max="7371" width="12.7109375" style="1" customWidth="1"/>
    <col min="7372" max="7372" width="12.42578125" style="1" customWidth="1"/>
    <col min="7373" max="7373" width="21.140625" style="1" customWidth="1"/>
    <col min="7374" max="7374" width="8" style="1" customWidth="1"/>
    <col min="7375" max="7380" width="9.28515625" style="1" customWidth="1"/>
    <col min="7381" max="7622" width="11.42578125" style="1"/>
    <col min="7623" max="7623" width="5.7109375" style="1" customWidth="1"/>
    <col min="7624" max="7624" width="30.85546875" style="1" customWidth="1"/>
    <col min="7625" max="7625" width="11.42578125" style="1"/>
    <col min="7626" max="7627" width="12.7109375" style="1" customWidth="1"/>
    <col min="7628" max="7628" width="12.42578125" style="1" customWidth="1"/>
    <col min="7629" max="7629" width="21.140625" style="1" customWidth="1"/>
    <col min="7630" max="7630" width="8" style="1" customWidth="1"/>
    <col min="7631" max="7636" width="9.28515625" style="1" customWidth="1"/>
    <col min="7637" max="7878" width="11.42578125" style="1"/>
    <col min="7879" max="7879" width="5.7109375" style="1" customWidth="1"/>
    <col min="7880" max="7880" width="30.85546875" style="1" customWidth="1"/>
    <col min="7881" max="7881" width="11.42578125" style="1"/>
    <col min="7882" max="7883" width="12.7109375" style="1" customWidth="1"/>
    <col min="7884" max="7884" width="12.42578125" style="1" customWidth="1"/>
    <col min="7885" max="7885" width="21.140625" style="1" customWidth="1"/>
    <col min="7886" max="7886" width="8" style="1" customWidth="1"/>
    <col min="7887" max="7892" width="9.28515625" style="1" customWidth="1"/>
    <col min="7893" max="8134" width="11.42578125" style="1"/>
    <col min="8135" max="8135" width="5.7109375" style="1" customWidth="1"/>
    <col min="8136" max="8136" width="30.85546875" style="1" customWidth="1"/>
    <col min="8137" max="8137" width="11.42578125" style="1"/>
    <col min="8138" max="8139" width="12.7109375" style="1" customWidth="1"/>
    <col min="8140" max="8140" width="12.42578125" style="1" customWidth="1"/>
    <col min="8141" max="8141" width="21.140625" style="1" customWidth="1"/>
    <col min="8142" max="8142" width="8" style="1" customWidth="1"/>
    <col min="8143" max="8148" width="9.28515625" style="1" customWidth="1"/>
    <col min="8149" max="8390" width="11.42578125" style="1"/>
    <col min="8391" max="8391" width="5.7109375" style="1" customWidth="1"/>
    <col min="8392" max="8392" width="30.85546875" style="1" customWidth="1"/>
    <col min="8393" max="8393" width="11.42578125" style="1"/>
    <col min="8394" max="8395" width="12.7109375" style="1" customWidth="1"/>
    <col min="8396" max="8396" width="12.42578125" style="1" customWidth="1"/>
    <col min="8397" max="8397" width="21.140625" style="1" customWidth="1"/>
    <col min="8398" max="8398" width="8" style="1" customWidth="1"/>
    <col min="8399" max="8404" width="9.28515625" style="1" customWidth="1"/>
    <col min="8405" max="8646" width="11.42578125" style="1"/>
    <col min="8647" max="8647" width="5.7109375" style="1" customWidth="1"/>
    <col min="8648" max="8648" width="30.85546875" style="1" customWidth="1"/>
    <col min="8649" max="8649" width="11.42578125" style="1"/>
    <col min="8650" max="8651" width="12.7109375" style="1" customWidth="1"/>
    <col min="8652" max="8652" width="12.42578125" style="1" customWidth="1"/>
    <col min="8653" max="8653" width="21.140625" style="1" customWidth="1"/>
    <col min="8654" max="8654" width="8" style="1" customWidth="1"/>
    <col min="8655" max="8660" width="9.28515625" style="1" customWidth="1"/>
    <col min="8661" max="8902" width="11.42578125" style="1"/>
    <col min="8903" max="8903" width="5.7109375" style="1" customWidth="1"/>
    <col min="8904" max="8904" width="30.85546875" style="1" customWidth="1"/>
    <col min="8905" max="8905" width="11.42578125" style="1"/>
    <col min="8906" max="8907" width="12.7109375" style="1" customWidth="1"/>
    <col min="8908" max="8908" width="12.42578125" style="1" customWidth="1"/>
    <col min="8909" max="8909" width="21.140625" style="1" customWidth="1"/>
    <col min="8910" max="8910" width="8" style="1" customWidth="1"/>
    <col min="8911" max="8916" width="9.28515625" style="1" customWidth="1"/>
    <col min="8917" max="9158" width="11.42578125" style="1"/>
    <col min="9159" max="9159" width="5.7109375" style="1" customWidth="1"/>
    <col min="9160" max="9160" width="30.85546875" style="1" customWidth="1"/>
    <col min="9161" max="9161" width="11.42578125" style="1"/>
    <col min="9162" max="9163" width="12.7109375" style="1" customWidth="1"/>
    <col min="9164" max="9164" width="12.42578125" style="1" customWidth="1"/>
    <col min="9165" max="9165" width="21.140625" style="1" customWidth="1"/>
    <col min="9166" max="9166" width="8" style="1" customWidth="1"/>
    <col min="9167" max="9172" width="9.28515625" style="1" customWidth="1"/>
    <col min="9173" max="9414" width="11.42578125" style="1"/>
    <col min="9415" max="9415" width="5.7109375" style="1" customWidth="1"/>
    <col min="9416" max="9416" width="30.85546875" style="1" customWidth="1"/>
    <col min="9417" max="9417" width="11.42578125" style="1"/>
    <col min="9418" max="9419" width="12.7109375" style="1" customWidth="1"/>
    <col min="9420" max="9420" width="12.42578125" style="1" customWidth="1"/>
    <col min="9421" max="9421" width="21.140625" style="1" customWidth="1"/>
    <col min="9422" max="9422" width="8" style="1" customWidth="1"/>
    <col min="9423" max="9428" width="9.28515625" style="1" customWidth="1"/>
    <col min="9429" max="9670" width="11.42578125" style="1"/>
    <col min="9671" max="9671" width="5.7109375" style="1" customWidth="1"/>
    <col min="9672" max="9672" width="30.85546875" style="1" customWidth="1"/>
    <col min="9673" max="9673" width="11.42578125" style="1"/>
    <col min="9674" max="9675" width="12.7109375" style="1" customWidth="1"/>
    <col min="9676" max="9676" width="12.42578125" style="1" customWidth="1"/>
    <col min="9677" max="9677" width="21.140625" style="1" customWidth="1"/>
    <col min="9678" max="9678" width="8" style="1" customWidth="1"/>
    <col min="9679" max="9684" width="9.28515625" style="1" customWidth="1"/>
    <col min="9685" max="9926" width="11.42578125" style="1"/>
    <col min="9927" max="9927" width="5.7109375" style="1" customWidth="1"/>
    <col min="9928" max="9928" width="30.85546875" style="1" customWidth="1"/>
    <col min="9929" max="9929" width="11.42578125" style="1"/>
    <col min="9930" max="9931" width="12.7109375" style="1" customWidth="1"/>
    <col min="9932" max="9932" width="12.42578125" style="1" customWidth="1"/>
    <col min="9933" max="9933" width="21.140625" style="1" customWidth="1"/>
    <col min="9934" max="9934" width="8" style="1" customWidth="1"/>
    <col min="9935" max="9940" width="9.28515625" style="1" customWidth="1"/>
    <col min="9941" max="10182" width="11.42578125" style="1"/>
    <col min="10183" max="10183" width="5.7109375" style="1" customWidth="1"/>
    <col min="10184" max="10184" width="30.85546875" style="1" customWidth="1"/>
    <col min="10185" max="10185" width="11.42578125" style="1"/>
    <col min="10186" max="10187" width="12.7109375" style="1" customWidth="1"/>
    <col min="10188" max="10188" width="12.42578125" style="1" customWidth="1"/>
    <col min="10189" max="10189" width="21.140625" style="1" customWidth="1"/>
    <col min="10190" max="10190" width="8" style="1" customWidth="1"/>
    <col min="10191" max="10196" width="9.28515625" style="1" customWidth="1"/>
    <col min="10197" max="10438" width="11.42578125" style="1"/>
    <col min="10439" max="10439" width="5.7109375" style="1" customWidth="1"/>
    <col min="10440" max="10440" width="30.85546875" style="1" customWidth="1"/>
    <col min="10441" max="10441" width="11.42578125" style="1"/>
    <col min="10442" max="10443" width="12.7109375" style="1" customWidth="1"/>
    <col min="10444" max="10444" width="12.42578125" style="1" customWidth="1"/>
    <col min="10445" max="10445" width="21.140625" style="1" customWidth="1"/>
    <col min="10446" max="10446" width="8" style="1" customWidth="1"/>
    <col min="10447" max="10452" width="9.28515625" style="1" customWidth="1"/>
    <col min="10453" max="10694" width="11.42578125" style="1"/>
    <col min="10695" max="10695" width="5.7109375" style="1" customWidth="1"/>
    <col min="10696" max="10696" width="30.85546875" style="1" customWidth="1"/>
    <col min="10697" max="10697" width="11.42578125" style="1"/>
    <col min="10698" max="10699" width="12.7109375" style="1" customWidth="1"/>
    <col min="10700" max="10700" width="12.42578125" style="1" customWidth="1"/>
    <col min="10701" max="10701" width="21.140625" style="1" customWidth="1"/>
    <col min="10702" max="10702" width="8" style="1" customWidth="1"/>
    <col min="10703" max="10708" width="9.28515625" style="1" customWidth="1"/>
    <col min="10709" max="10950" width="11.42578125" style="1"/>
    <col min="10951" max="10951" width="5.7109375" style="1" customWidth="1"/>
    <col min="10952" max="10952" width="30.85546875" style="1" customWidth="1"/>
    <col min="10953" max="10953" width="11.42578125" style="1"/>
    <col min="10954" max="10955" width="12.7109375" style="1" customWidth="1"/>
    <col min="10956" max="10956" width="12.42578125" style="1" customWidth="1"/>
    <col min="10957" max="10957" width="21.140625" style="1" customWidth="1"/>
    <col min="10958" max="10958" width="8" style="1" customWidth="1"/>
    <col min="10959" max="10964" width="9.28515625" style="1" customWidth="1"/>
    <col min="10965" max="11206" width="11.42578125" style="1"/>
    <col min="11207" max="11207" width="5.7109375" style="1" customWidth="1"/>
    <col min="11208" max="11208" width="30.85546875" style="1" customWidth="1"/>
    <col min="11209" max="11209" width="11.42578125" style="1"/>
    <col min="11210" max="11211" width="12.7109375" style="1" customWidth="1"/>
    <col min="11212" max="11212" width="12.42578125" style="1" customWidth="1"/>
    <col min="11213" max="11213" width="21.140625" style="1" customWidth="1"/>
    <col min="11214" max="11214" width="8" style="1" customWidth="1"/>
    <col min="11215" max="11220" width="9.28515625" style="1" customWidth="1"/>
    <col min="11221" max="11462" width="11.42578125" style="1"/>
    <col min="11463" max="11463" width="5.7109375" style="1" customWidth="1"/>
    <col min="11464" max="11464" width="30.85546875" style="1" customWidth="1"/>
    <col min="11465" max="11465" width="11.42578125" style="1"/>
    <col min="11466" max="11467" width="12.7109375" style="1" customWidth="1"/>
    <col min="11468" max="11468" width="12.42578125" style="1" customWidth="1"/>
    <col min="11469" max="11469" width="21.140625" style="1" customWidth="1"/>
    <col min="11470" max="11470" width="8" style="1" customWidth="1"/>
    <col min="11471" max="11476" width="9.28515625" style="1" customWidth="1"/>
    <col min="11477" max="11718" width="11.42578125" style="1"/>
    <col min="11719" max="11719" width="5.7109375" style="1" customWidth="1"/>
    <col min="11720" max="11720" width="30.85546875" style="1" customWidth="1"/>
    <col min="11721" max="11721" width="11.42578125" style="1"/>
    <col min="11722" max="11723" width="12.7109375" style="1" customWidth="1"/>
    <col min="11724" max="11724" width="12.42578125" style="1" customWidth="1"/>
    <col min="11725" max="11725" width="21.140625" style="1" customWidth="1"/>
    <col min="11726" max="11726" width="8" style="1" customWidth="1"/>
    <col min="11727" max="11732" width="9.28515625" style="1" customWidth="1"/>
    <col min="11733" max="11974" width="11.42578125" style="1"/>
    <col min="11975" max="11975" width="5.7109375" style="1" customWidth="1"/>
    <col min="11976" max="11976" width="30.85546875" style="1" customWidth="1"/>
    <col min="11977" max="11977" width="11.42578125" style="1"/>
    <col min="11978" max="11979" width="12.7109375" style="1" customWidth="1"/>
    <col min="11980" max="11980" width="12.42578125" style="1" customWidth="1"/>
    <col min="11981" max="11981" width="21.140625" style="1" customWidth="1"/>
    <col min="11982" max="11982" width="8" style="1" customWidth="1"/>
    <col min="11983" max="11988" width="9.28515625" style="1" customWidth="1"/>
    <col min="11989" max="12230" width="11.42578125" style="1"/>
    <col min="12231" max="12231" width="5.7109375" style="1" customWidth="1"/>
    <col min="12232" max="12232" width="30.85546875" style="1" customWidth="1"/>
    <col min="12233" max="12233" width="11.42578125" style="1"/>
    <col min="12234" max="12235" width="12.7109375" style="1" customWidth="1"/>
    <col min="12236" max="12236" width="12.42578125" style="1" customWidth="1"/>
    <col min="12237" max="12237" width="21.140625" style="1" customWidth="1"/>
    <col min="12238" max="12238" width="8" style="1" customWidth="1"/>
    <col min="12239" max="12244" width="9.28515625" style="1" customWidth="1"/>
    <col min="12245" max="12486" width="11.42578125" style="1"/>
    <col min="12487" max="12487" width="5.7109375" style="1" customWidth="1"/>
    <col min="12488" max="12488" width="30.85546875" style="1" customWidth="1"/>
    <col min="12489" max="12489" width="11.42578125" style="1"/>
    <col min="12490" max="12491" width="12.7109375" style="1" customWidth="1"/>
    <col min="12492" max="12492" width="12.42578125" style="1" customWidth="1"/>
    <col min="12493" max="12493" width="21.140625" style="1" customWidth="1"/>
    <col min="12494" max="12494" width="8" style="1" customWidth="1"/>
    <col min="12495" max="12500" width="9.28515625" style="1" customWidth="1"/>
    <col min="12501" max="12742" width="11.42578125" style="1"/>
    <col min="12743" max="12743" width="5.7109375" style="1" customWidth="1"/>
    <col min="12744" max="12744" width="30.85546875" style="1" customWidth="1"/>
    <col min="12745" max="12745" width="11.42578125" style="1"/>
    <col min="12746" max="12747" width="12.7109375" style="1" customWidth="1"/>
    <col min="12748" max="12748" width="12.42578125" style="1" customWidth="1"/>
    <col min="12749" max="12749" width="21.140625" style="1" customWidth="1"/>
    <col min="12750" max="12750" width="8" style="1" customWidth="1"/>
    <col min="12751" max="12756" width="9.28515625" style="1" customWidth="1"/>
    <col min="12757" max="12998" width="11.42578125" style="1"/>
    <col min="12999" max="12999" width="5.7109375" style="1" customWidth="1"/>
    <col min="13000" max="13000" width="30.85546875" style="1" customWidth="1"/>
    <col min="13001" max="13001" width="11.42578125" style="1"/>
    <col min="13002" max="13003" width="12.7109375" style="1" customWidth="1"/>
    <col min="13004" max="13004" width="12.42578125" style="1" customWidth="1"/>
    <col min="13005" max="13005" width="21.140625" style="1" customWidth="1"/>
    <col min="13006" max="13006" width="8" style="1" customWidth="1"/>
    <col min="13007" max="13012" width="9.28515625" style="1" customWidth="1"/>
    <col min="13013" max="13254" width="11.42578125" style="1"/>
    <col min="13255" max="13255" width="5.7109375" style="1" customWidth="1"/>
    <col min="13256" max="13256" width="30.85546875" style="1" customWidth="1"/>
    <col min="13257" max="13257" width="11.42578125" style="1"/>
    <col min="13258" max="13259" width="12.7109375" style="1" customWidth="1"/>
    <col min="13260" max="13260" width="12.42578125" style="1" customWidth="1"/>
    <col min="13261" max="13261" width="21.140625" style="1" customWidth="1"/>
    <col min="13262" max="13262" width="8" style="1" customWidth="1"/>
    <col min="13263" max="13268" width="9.28515625" style="1" customWidth="1"/>
    <col min="13269" max="13510" width="11.42578125" style="1"/>
    <col min="13511" max="13511" width="5.7109375" style="1" customWidth="1"/>
    <col min="13512" max="13512" width="30.85546875" style="1" customWidth="1"/>
    <col min="13513" max="13513" width="11.42578125" style="1"/>
    <col min="13514" max="13515" width="12.7109375" style="1" customWidth="1"/>
    <col min="13516" max="13516" width="12.42578125" style="1" customWidth="1"/>
    <col min="13517" max="13517" width="21.140625" style="1" customWidth="1"/>
    <col min="13518" max="13518" width="8" style="1" customWidth="1"/>
    <col min="13519" max="13524" width="9.28515625" style="1" customWidth="1"/>
    <col min="13525" max="13766" width="11.42578125" style="1"/>
    <col min="13767" max="13767" width="5.7109375" style="1" customWidth="1"/>
    <col min="13768" max="13768" width="30.85546875" style="1" customWidth="1"/>
    <col min="13769" max="13769" width="11.42578125" style="1"/>
    <col min="13770" max="13771" width="12.7109375" style="1" customWidth="1"/>
    <col min="13772" max="13772" width="12.42578125" style="1" customWidth="1"/>
    <col min="13773" max="13773" width="21.140625" style="1" customWidth="1"/>
    <col min="13774" max="13774" width="8" style="1" customWidth="1"/>
    <col min="13775" max="13780" width="9.28515625" style="1" customWidth="1"/>
    <col min="13781" max="14022" width="11.42578125" style="1"/>
    <col min="14023" max="14023" width="5.7109375" style="1" customWidth="1"/>
    <col min="14024" max="14024" width="30.85546875" style="1" customWidth="1"/>
    <col min="14025" max="14025" width="11.42578125" style="1"/>
    <col min="14026" max="14027" width="12.7109375" style="1" customWidth="1"/>
    <col min="14028" max="14028" width="12.42578125" style="1" customWidth="1"/>
    <col min="14029" max="14029" width="21.140625" style="1" customWidth="1"/>
    <col min="14030" max="14030" width="8" style="1" customWidth="1"/>
    <col min="14031" max="14036" width="9.28515625" style="1" customWidth="1"/>
    <col min="14037" max="14278" width="11.42578125" style="1"/>
    <col min="14279" max="14279" width="5.7109375" style="1" customWidth="1"/>
    <col min="14280" max="14280" width="30.85546875" style="1" customWidth="1"/>
    <col min="14281" max="14281" width="11.42578125" style="1"/>
    <col min="14282" max="14283" width="12.7109375" style="1" customWidth="1"/>
    <col min="14284" max="14284" width="12.42578125" style="1" customWidth="1"/>
    <col min="14285" max="14285" width="21.140625" style="1" customWidth="1"/>
    <col min="14286" max="14286" width="8" style="1" customWidth="1"/>
    <col min="14287" max="14292" width="9.28515625" style="1" customWidth="1"/>
    <col min="14293" max="14534" width="11.42578125" style="1"/>
    <col min="14535" max="14535" width="5.7109375" style="1" customWidth="1"/>
    <col min="14536" max="14536" width="30.85546875" style="1" customWidth="1"/>
    <col min="14537" max="14537" width="11.42578125" style="1"/>
    <col min="14538" max="14539" width="12.7109375" style="1" customWidth="1"/>
    <col min="14540" max="14540" width="12.42578125" style="1" customWidth="1"/>
    <col min="14541" max="14541" width="21.140625" style="1" customWidth="1"/>
    <col min="14542" max="14542" width="8" style="1" customWidth="1"/>
    <col min="14543" max="14548" width="9.28515625" style="1" customWidth="1"/>
    <col min="14549" max="14790" width="11.42578125" style="1"/>
    <col min="14791" max="14791" width="5.7109375" style="1" customWidth="1"/>
    <col min="14792" max="14792" width="30.85546875" style="1" customWidth="1"/>
    <col min="14793" max="14793" width="11.42578125" style="1"/>
    <col min="14794" max="14795" width="12.7109375" style="1" customWidth="1"/>
    <col min="14796" max="14796" width="12.42578125" style="1" customWidth="1"/>
    <col min="14797" max="14797" width="21.140625" style="1" customWidth="1"/>
    <col min="14798" max="14798" width="8" style="1" customWidth="1"/>
    <col min="14799" max="14804" width="9.28515625" style="1" customWidth="1"/>
    <col min="14805" max="15046" width="11.42578125" style="1"/>
    <col min="15047" max="15047" width="5.7109375" style="1" customWidth="1"/>
    <col min="15048" max="15048" width="30.85546875" style="1" customWidth="1"/>
    <col min="15049" max="15049" width="11.42578125" style="1"/>
    <col min="15050" max="15051" width="12.7109375" style="1" customWidth="1"/>
    <col min="15052" max="15052" width="12.42578125" style="1" customWidth="1"/>
    <col min="15053" max="15053" width="21.140625" style="1" customWidth="1"/>
    <col min="15054" max="15054" width="8" style="1" customWidth="1"/>
    <col min="15055" max="15060" width="9.28515625" style="1" customWidth="1"/>
    <col min="15061" max="15302" width="11.42578125" style="1"/>
    <col min="15303" max="15303" width="5.7109375" style="1" customWidth="1"/>
    <col min="15304" max="15304" width="30.85546875" style="1" customWidth="1"/>
    <col min="15305" max="15305" width="11.42578125" style="1"/>
    <col min="15306" max="15307" width="12.7109375" style="1" customWidth="1"/>
    <col min="15308" max="15308" width="12.42578125" style="1" customWidth="1"/>
    <col min="15309" max="15309" width="21.140625" style="1" customWidth="1"/>
    <col min="15310" max="15310" width="8" style="1" customWidth="1"/>
    <col min="15311" max="15316" width="9.28515625" style="1" customWidth="1"/>
    <col min="15317" max="15558" width="11.42578125" style="1"/>
    <col min="15559" max="15559" width="5.7109375" style="1" customWidth="1"/>
    <col min="15560" max="15560" width="30.85546875" style="1" customWidth="1"/>
    <col min="15561" max="15561" width="11.42578125" style="1"/>
    <col min="15562" max="15563" width="12.7109375" style="1" customWidth="1"/>
    <col min="15564" max="15564" width="12.42578125" style="1" customWidth="1"/>
    <col min="15565" max="15565" width="21.140625" style="1" customWidth="1"/>
    <col min="15566" max="15566" width="8" style="1" customWidth="1"/>
    <col min="15567" max="15572" width="9.28515625" style="1" customWidth="1"/>
    <col min="15573" max="15814" width="11.42578125" style="1"/>
    <col min="15815" max="15815" width="5.7109375" style="1" customWidth="1"/>
    <col min="15816" max="15816" width="30.85546875" style="1" customWidth="1"/>
    <col min="15817" max="15817" width="11.42578125" style="1"/>
    <col min="15818" max="15819" width="12.7109375" style="1" customWidth="1"/>
    <col min="15820" max="15820" width="12.42578125" style="1" customWidth="1"/>
    <col min="15821" max="15821" width="21.140625" style="1" customWidth="1"/>
    <col min="15822" max="15822" width="8" style="1" customWidth="1"/>
    <col min="15823" max="15828" width="9.28515625" style="1" customWidth="1"/>
    <col min="15829" max="16070" width="11.42578125" style="1"/>
    <col min="16071" max="16071" width="5.7109375" style="1" customWidth="1"/>
    <col min="16072" max="16072" width="30.85546875" style="1" customWidth="1"/>
    <col min="16073" max="16073" width="11.42578125" style="1"/>
    <col min="16074" max="16075" width="12.7109375" style="1" customWidth="1"/>
    <col min="16076" max="16076" width="12.42578125" style="1" customWidth="1"/>
    <col min="16077" max="16077" width="21.140625" style="1" customWidth="1"/>
    <col min="16078" max="16078" width="8" style="1" customWidth="1"/>
    <col min="16079" max="16084" width="9.28515625" style="1" customWidth="1"/>
    <col min="16085" max="16384" width="11.42578125" style="1"/>
  </cols>
  <sheetData>
    <row r="1" spans="1:30" ht="65.25" customHeight="1" x14ac:dyDescent="0.25">
      <c r="V1" s="1"/>
      <c r="Y1" s="163" t="s">
        <v>208</v>
      </c>
      <c r="Z1" s="163"/>
      <c r="AA1" s="163"/>
      <c r="AB1" s="163"/>
      <c r="AC1" s="163"/>
      <c r="AD1" s="163"/>
    </row>
    <row r="2" spans="1:30" ht="53.25" customHeight="1" x14ac:dyDescent="0.2">
      <c r="A2" s="164" t="s">
        <v>209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2"/>
      <c r="X2" s="162"/>
      <c r="Y2" s="162"/>
      <c r="Z2" s="162"/>
      <c r="AA2" s="162"/>
      <c r="AB2" s="162"/>
      <c r="AC2" s="162"/>
      <c r="AD2" s="162"/>
    </row>
    <row r="3" spans="1:30" ht="30.6" customHeight="1" x14ac:dyDescent="0.2">
      <c r="A3" s="161" t="s">
        <v>112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2"/>
      <c r="X3" s="162"/>
      <c r="Y3" s="162"/>
      <c r="Z3" s="162"/>
      <c r="AA3" s="162"/>
      <c r="AB3" s="162"/>
      <c r="AC3" s="162"/>
      <c r="AD3" s="162"/>
    </row>
    <row r="4" spans="1:30" ht="17.45" customHeight="1" x14ac:dyDescent="0.2">
      <c r="A4" s="159" t="s">
        <v>138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</row>
    <row r="5" spans="1:30" ht="21.75" customHeight="1" x14ac:dyDescent="0.2">
      <c r="A5" s="147" t="s">
        <v>36</v>
      </c>
      <c r="B5" s="147" t="s">
        <v>210</v>
      </c>
      <c r="C5" s="148" t="s">
        <v>37</v>
      </c>
      <c r="D5" s="149"/>
      <c r="E5" s="150"/>
      <c r="F5" s="151"/>
      <c r="G5" s="148" t="s">
        <v>174</v>
      </c>
      <c r="H5" s="149"/>
      <c r="I5" s="150"/>
      <c r="J5" s="151"/>
      <c r="K5" s="147" t="s">
        <v>211</v>
      </c>
      <c r="L5" s="147" t="s">
        <v>38</v>
      </c>
      <c r="M5" s="147" t="s">
        <v>172</v>
      </c>
      <c r="N5" s="158"/>
      <c r="O5" s="158"/>
      <c r="P5" s="158"/>
      <c r="Q5" s="158"/>
      <c r="R5" s="158"/>
      <c r="S5" s="158"/>
      <c r="T5" s="158"/>
      <c r="U5" s="158"/>
      <c r="V5" s="148" t="s">
        <v>207</v>
      </c>
      <c r="W5" s="165"/>
      <c r="X5" s="165"/>
      <c r="Y5" s="165"/>
      <c r="Z5" s="165"/>
      <c r="AA5" s="165"/>
      <c r="AB5" s="165"/>
      <c r="AC5" s="165"/>
      <c r="AD5" s="166"/>
    </row>
    <row r="6" spans="1:30" ht="15" customHeight="1" x14ac:dyDescent="0.2">
      <c r="A6" s="147"/>
      <c r="B6" s="147"/>
      <c r="C6" s="152"/>
      <c r="D6" s="153"/>
      <c r="E6" s="154"/>
      <c r="F6" s="155"/>
      <c r="G6" s="152"/>
      <c r="H6" s="153"/>
      <c r="I6" s="154"/>
      <c r="J6" s="155"/>
      <c r="K6" s="147"/>
      <c r="L6" s="147"/>
      <c r="M6" s="158"/>
      <c r="N6" s="158"/>
      <c r="O6" s="158"/>
      <c r="P6" s="158"/>
      <c r="Q6" s="158"/>
      <c r="R6" s="158"/>
      <c r="S6" s="158"/>
      <c r="T6" s="158"/>
      <c r="U6" s="158"/>
      <c r="V6" s="167"/>
      <c r="W6" s="162"/>
      <c r="X6" s="162"/>
      <c r="Y6" s="162"/>
      <c r="Z6" s="162"/>
      <c r="AA6" s="162"/>
      <c r="AB6" s="162"/>
      <c r="AC6" s="162"/>
      <c r="AD6" s="168"/>
    </row>
    <row r="7" spans="1:30" ht="12.75" customHeight="1" x14ac:dyDescent="0.2">
      <c r="A7" s="147"/>
      <c r="B7" s="147"/>
      <c r="C7" s="147" t="s">
        <v>1</v>
      </c>
      <c r="D7" s="147" t="s">
        <v>24</v>
      </c>
      <c r="E7" s="156" t="s">
        <v>156</v>
      </c>
      <c r="F7" s="156" t="s">
        <v>170</v>
      </c>
      <c r="G7" s="157" t="s">
        <v>1</v>
      </c>
      <c r="H7" s="147" t="s">
        <v>24</v>
      </c>
      <c r="I7" s="156" t="s">
        <v>156</v>
      </c>
      <c r="J7" s="156" t="s">
        <v>170</v>
      </c>
      <c r="K7" s="147"/>
      <c r="L7" s="147"/>
      <c r="M7" s="158"/>
      <c r="N7" s="158"/>
      <c r="O7" s="158"/>
      <c r="P7" s="158"/>
      <c r="Q7" s="158"/>
      <c r="R7" s="158"/>
      <c r="S7" s="158"/>
      <c r="T7" s="158"/>
      <c r="U7" s="158"/>
      <c r="V7" s="169"/>
      <c r="W7" s="170"/>
      <c r="X7" s="170"/>
      <c r="Y7" s="170"/>
      <c r="Z7" s="170"/>
      <c r="AA7" s="170"/>
      <c r="AB7" s="170"/>
      <c r="AC7" s="170"/>
      <c r="AD7" s="171"/>
    </row>
    <row r="8" spans="1:30" ht="35.25" customHeight="1" x14ac:dyDescent="0.2">
      <c r="A8" s="147"/>
      <c r="B8" s="147"/>
      <c r="C8" s="147"/>
      <c r="D8" s="147"/>
      <c r="E8" s="118"/>
      <c r="F8" s="118"/>
      <c r="G8" s="157"/>
      <c r="H8" s="147"/>
      <c r="I8" s="118"/>
      <c r="J8" s="118"/>
      <c r="K8" s="147"/>
      <c r="L8" s="147"/>
      <c r="M8" s="5">
        <v>2017</v>
      </c>
      <c r="N8" s="5">
        <v>2018</v>
      </c>
      <c r="O8" s="5">
        <v>2019</v>
      </c>
      <c r="P8" s="5">
        <v>2020</v>
      </c>
      <c r="Q8" s="5">
        <v>2021</v>
      </c>
      <c r="R8" s="5">
        <v>2022</v>
      </c>
      <c r="S8" s="5">
        <v>2023</v>
      </c>
      <c r="T8" s="5">
        <v>2024</v>
      </c>
      <c r="U8" s="5">
        <v>2025</v>
      </c>
      <c r="V8" s="5">
        <v>2017</v>
      </c>
      <c r="W8" s="73">
        <v>2018</v>
      </c>
      <c r="X8" s="73">
        <v>2019</v>
      </c>
      <c r="Y8" s="73">
        <v>2020</v>
      </c>
      <c r="Z8" s="73">
        <v>2021</v>
      </c>
      <c r="AA8" s="73">
        <v>2022</v>
      </c>
      <c r="AB8" s="73">
        <v>2023</v>
      </c>
      <c r="AC8" s="73">
        <v>2024</v>
      </c>
      <c r="AD8" s="73">
        <v>2025</v>
      </c>
    </row>
    <row r="9" spans="1:30" ht="17.25" customHeight="1" x14ac:dyDescent="0.2">
      <c r="A9" s="5">
        <v>1</v>
      </c>
      <c r="B9" s="5">
        <v>2</v>
      </c>
      <c r="C9" s="5">
        <v>4</v>
      </c>
      <c r="D9" s="5">
        <v>5</v>
      </c>
      <c r="E9" s="5"/>
      <c r="F9" s="5"/>
      <c r="G9" s="55">
        <v>6</v>
      </c>
      <c r="H9" s="5">
        <v>7</v>
      </c>
      <c r="I9" s="5"/>
      <c r="J9" s="5"/>
      <c r="K9" s="36">
        <v>8</v>
      </c>
      <c r="L9" s="5">
        <v>9</v>
      </c>
      <c r="M9" s="5">
        <v>10</v>
      </c>
      <c r="N9" s="5">
        <v>11</v>
      </c>
      <c r="O9" s="5">
        <v>12</v>
      </c>
      <c r="P9" s="5">
        <v>13</v>
      </c>
      <c r="Q9" s="5">
        <v>14</v>
      </c>
      <c r="R9" s="5">
        <v>15</v>
      </c>
      <c r="S9" s="5">
        <v>16</v>
      </c>
      <c r="T9" s="5">
        <v>17</v>
      </c>
      <c r="U9" s="5">
        <v>18</v>
      </c>
      <c r="V9" s="5">
        <v>19</v>
      </c>
      <c r="W9" s="73">
        <v>20</v>
      </c>
      <c r="X9" s="73">
        <v>21</v>
      </c>
      <c r="Y9" s="73">
        <v>22</v>
      </c>
      <c r="Z9" s="73">
        <v>23</v>
      </c>
      <c r="AA9" s="73">
        <v>24</v>
      </c>
      <c r="AB9" s="73">
        <v>25</v>
      </c>
      <c r="AC9" s="73">
        <v>26</v>
      </c>
      <c r="AD9" s="73">
        <v>27</v>
      </c>
    </row>
    <row r="10" spans="1:30" ht="17.25" customHeight="1" x14ac:dyDescent="0.2">
      <c r="A10" s="142" t="s">
        <v>111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27"/>
      <c r="X10" s="27"/>
      <c r="Y10" s="27"/>
      <c r="Z10" s="27"/>
      <c r="AA10" s="27"/>
      <c r="AB10" s="27"/>
      <c r="AC10" s="27"/>
      <c r="AD10" s="27"/>
    </row>
    <row r="11" spans="1:30" ht="60.75" customHeight="1" x14ac:dyDescent="0.2">
      <c r="A11" s="32">
        <v>1</v>
      </c>
      <c r="B11" s="32" t="s">
        <v>169</v>
      </c>
      <c r="C11" s="33">
        <f>C12</f>
        <v>9442.7000000000007</v>
      </c>
      <c r="D11" s="33">
        <f>D12</f>
        <v>77216</v>
      </c>
      <c r="E11" s="33">
        <v>0</v>
      </c>
      <c r="F11" s="33">
        <f>F12</f>
        <v>36127.599999999999</v>
      </c>
      <c r="G11" s="33">
        <f>G12</f>
        <v>9442.7000000000007</v>
      </c>
      <c r="H11" s="33">
        <f>H12</f>
        <v>77216</v>
      </c>
      <c r="I11" s="33">
        <v>0</v>
      </c>
      <c r="J11" s="33">
        <f>J12</f>
        <v>36127.599999999999</v>
      </c>
      <c r="K11" s="85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56"/>
      <c r="X11" s="56"/>
      <c r="Y11" s="56"/>
      <c r="Z11" s="56"/>
      <c r="AA11" s="56"/>
      <c r="AB11" s="56"/>
      <c r="AC11" s="56"/>
      <c r="AD11" s="56"/>
    </row>
    <row r="12" spans="1:30" ht="19.5" customHeight="1" x14ac:dyDescent="0.2">
      <c r="A12" s="132" t="s">
        <v>196</v>
      </c>
      <c r="B12" s="145" t="s">
        <v>171</v>
      </c>
      <c r="C12" s="143">
        <v>9442.7000000000007</v>
      </c>
      <c r="D12" s="143">
        <v>77216</v>
      </c>
      <c r="E12" s="143">
        <v>0</v>
      </c>
      <c r="F12" s="143">
        <v>36127.599999999999</v>
      </c>
      <c r="G12" s="143">
        <v>9442.7000000000007</v>
      </c>
      <c r="H12" s="143">
        <v>77216</v>
      </c>
      <c r="I12" s="143">
        <v>0</v>
      </c>
      <c r="J12" s="143">
        <v>36127.599999999999</v>
      </c>
      <c r="K12" s="36" t="s">
        <v>197</v>
      </c>
      <c r="L12" s="20" t="s">
        <v>39</v>
      </c>
      <c r="M12" s="7">
        <v>0</v>
      </c>
      <c r="N12" s="7">
        <v>6700</v>
      </c>
      <c r="O12" s="7">
        <v>6522</v>
      </c>
      <c r="P12" s="7">
        <v>15879</v>
      </c>
      <c r="Q12" s="36">
        <v>4363</v>
      </c>
      <c r="R12" s="7">
        <v>6200</v>
      </c>
      <c r="S12" s="9">
        <v>0</v>
      </c>
      <c r="T12" s="9">
        <v>0</v>
      </c>
      <c r="U12" s="9">
        <v>0</v>
      </c>
      <c r="V12" s="9">
        <v>0</v>
      </c>
      <c r="W12" s="57">
        <v>6700</v>
      </c>
      <c r="X12" s="57">
        <v>6522</v>
      </c>
      <c r="Y12" s="57">
        <v>15879</v>
      </c>
      <c r="Z12" s="57">
        <v>4363</v>
      </c>
      <c r="AA12" s="57">
        <v>6200</v>
      </c>
      <c r="AB12" s="87">
        <v>0</v>
      </c>
      <c r="AC12" s="87">
        <v>0</v>
      </c>
      <c r="AD12" s="87">
        <v>0</v>
      </c>
    </row>
    <row r="13" spans="1:30" ht="42.75" customHeight="1" x14ac:dyDescent="0.2">
      <c r="A13" s="118"/>
      <c r="B13" s="146"/>
      <c r="C13" s="144"/>
      <c r="D13" s="144"/>
      <c r="E13" s="144"/>
      <c r="F13" s="144"/>
      <c r="G13" s="144"/>
      <c r="H13" s="144"/>
      <c r="I13" s="144"/>
      <c r="J13" s="144"/>
      <c r="K13" s="36" t="s">
        <v>198</v>
      </c>
      <c r="L13" s="8" t="s">
        <v>40</v>
      </c>
      <c r="M13" s="7">
        <v>0</v>
      </c>
      <c r="N13" s="7">
        <v>14.2</v>
      </c>
      <c r="O13" s="7">
        <v>28</v>
      </c>
      <c r="P13" s="7">
        <v>55.9</v>
      </c>
      <c r="Q13" s="48">
        <v>80.19</v>
      </c>
      <c r="R13" s="7">
        <v>100</v>
      </c>
      <c r="S13" s="9">
        <v>0</v>
      </c>
      <c r="T13" s="9">
        <v>0</v>
      </c>
      <c r="U13" s="9">
        <v>0</v>
      </c>
      <c r="V13" s="9">
        <v>0</v>
      </c>
      <c r="W13" s="57">
        <v>14.2</v>
      </c>
      <c r="X13" s="57">
        <v>28</v>
      </c>
      <c r="Y13" s="57">
        <v>55.9</v>
      </c>
      <c r="Z13" s="57">
        <v>80.2</v>
      </c>
      <c r="AA13" s="57">
        <v>100</v>
      </c>
      <c r="AB13" s="87">
        <v>0</v>
      </c>
      <c r="AC13" s="87">
        <v>0</v>
      </c>
      <c r="AD13" s="87">
        <v>0</v>
      </c>
    </row>
    <row r="14" spans="1:30" ht="72.75" customHeight="1" x14ac:dyDescent="0.2">
      <c r="A14" s="32" t="s">
        <v>32</v>
      </c>
      <c r="B14" s="32" t="s">
        <v>109</v>
      </c>
      <c r="C14" s="4">
        <f>C15</f>
        <v>789</v>
      </c>
      <c r="D14" s="4">
        <f>D15</f>
        <v>9018.5</v>
      </c>
      <c r="E14" s="4">
        <v>0</v>
      </c>
      <c r="F14" s="4">
        <v>0</v>
      </c>
      <c r="G14" s="4">
        <f>G15</f>
        <v>764.3</v>
      </c>
      <c r="H14" s="4">
        <f>H15</f>
        <v>8736.7999999999993</v>
      </c>
      <c r="I14" s="4">
        <v>0</v>
      </c>
      <c r="J14" s="4">
        <v>0</v>
      </c>
      <c r="K14" s="85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85"/>
      <c r="W14" s="86"/>
      <c r="X14" s="86"/>
      <c r="Y14" s="86"/>
      <c r="Z14" s="86"/>
      <c r="AA14" s="86"/>
      <c r="AB14" s="86"/>
      <c r="AC14" s="86"/>
      <c r="AD14" s="86"/>
    </row>
    <row r="15" spans="1:30" ht="42.75" customHeight="1" x14ac:dyDescent="0.2">
      <c r="A15" s="7" t="s">
        <v>94</v>
      </c>
      <c r="B15" s="36" t="s">
        <v>88</v>
      </c>
      <c r="C15" s="29">
        <v>789</v>
      </c>
      <c r="D15" s="3">
        <v>9018.5</v>
      </c>
      <c r="E15" s="3">
        <v>0</v>
      </c>
      <c r="F15" s="3">
        <v>0</v>
      </c>
      <c r="G15" s="3">
        <v>764.3</v>
      </c>
      <c r="H15" s="3">
        <v>8736.7999999999993</v>
      </c>
      <c r="I15" s="3">
        <v>0</v>
      </c>
      <c r="J15" s="3">
        <v>0</v>
      </c>
      <c r="K15" s="36" t="s">
        <v>204</v>
      </c>
      <c r="L15" s="7" t="s">
        <v>41</v>
      </c>
      <c r="M15" s="7">
        <v>0</v>
      </c>
      <c r="N15" s="7">
        <v>0</v>
      </c>
      <c r="O15" s="7">
        <v>0</v>
      </c>
      <c r="P15" s="7">
        <v>0</v>
      </c>
      <c r="Q15" s="7">
        <v>4</v>
      </c>
      <c r="R15" s="7">
        <v>0</v>
      </c>
      <c r="S15" s="7">
        <v>3</v>
      </c>
      <c r="T15" s="7">
        <v>6</v>
      </c>
      <c r="U15" s="7">
        <v>2</v>
      </c>
      <c r="V15" s="7">
        <v>0</v>
      </c>
      <c r="W15" s="84">
        <v>0</v>
      </c>
      <c r="X15" s="84">
        <v>0</v>
      </c>
      <c r="Y15" s="84">
        <v>0</v>
      </c>
      <c r="Z15" s="84">
        <v>4</v>
      </c>
      <c r="AA15" s="84">
        <v>0</v>
      </c>
      <c r="AB15" s="57">
        <v>3</v>
      </c>
      <c r="AC15" s="57">
        <v>6</v>
      </c>
      <c r="AD15" s="57">
        <v>2</v>
      </c>
    </row>
    <row r="16" spans="1:30" ht="28.5" customHeight="1" x14ac:dyDescent="0.2">
      <c r="A16" s="109"/>
      <c r="B16" s="113" t="s">
        <v>212</v>
      </c>
      <c r="C16" s="114">
        <f>C11+C14</f>
        <v>10231.700000000001</v>
      </c>
      <c r="D16" s="115">
        <f>D11+D14</f>
        <v>86234.5</v>
      </c>
      <c r="E16" s="115">
        <v>0</v>
      </c>
      <c r="F16" s="115">
        <f>F11</f>
        <v>36127.599999999999</v>
      </c>
      <c r="G16" s="115">
        <f>G11+G14</f>
        <v>10207</v>
      </c>
      <c r="H16" s="115">
        <f>H11+H14</f>
        <v>85952.8</v>
      </c>
      <c r="I16" s="115">
        <v>0</v>
      </c>
      <c r="J16" s="115">
        <f>J11</f>
        <v>36127.599999999999</v>
      </c>
      <c r="K16" s="110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11"/>
      <c r="X16" s="111"/>
      <c r="Y16" s="111"/>
      <c r="Z16" s="111"/>
      <c r="AA16" s="111"/>
      <c r="AB16" s="112"/>
      <c r="AC16" s="112"/>
      <c r="AD16" s="112"/>
    </row>
    <row r="17" spans="1:30" ht="21.75" customHeight="1" x14ac:dyDescent="0.2">
      <c r="A17" s="7"/>
      <c r="B17" s="7"/>
      <c r="C17" s="7"/>
      <c r="D17" s="142" t="s">
        <v>15</v>
      </c>
      <c r="E17" s="142"/>
      <c r="F17" s="142"/>
      <c r="G17" s="142"/>
      <c r="H17" s="142"/>
      <c r="I17" s="31"/>
      <c r="J17" s="31"/>
      <c r="K17" s="9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27"/>
      <c r="X17" s="27"/>
      <c r="Y17" s="27"/>
      <c r="Z17" s="27"/>
      <c r="AA17" s="27"/>
      <c r="AB17" s="27"/>
      <c r="AC17" s="27"/>
      <c r="AD17" s="27"/>
    </row>
    <row r="18" spans="1:30" ht="105" customHeight="1" x14ac:dyDescent="0.2">
      <c r="A18" s="32" t="s">
        <v>33</v>
      </c>
      <c r="B18" s="32" t="s">
        <v>16</v>
      </c>
      <c r="C18" s="33">
        <f>C20+C21+C22+C23</f>
        <v>80242.899999999994</v>
      </c>
      <c r="D18" s="33">
        <f>D20+D23</f>
        <v>84623.700000000012</v>
      </c>
      <c r="E18" s="33">
        <v>0</v>
      </c>
      <c r="F18" s="33">
        <v>0</v>
      </c>
      <c r="G18" s="33">
        <f>G20+G21+G22+G23</f>
        <v>79363.600000000006</v>
      </c>
      <c r="H18" s="33">
        <f>H20+H23</f>
        <v>84096.700000000012</v>
      </c>
      <c r="I18" s="33">
        <v>0</v>
      </c>
      <c r="J18" s="33">
        <v>0</v>
      </c>
      <c r="K18" s="9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75"/>
      <c r="X18" s="75"/>
      <c r="Y18" s="75"/>
      <c r="Z18" s="75"/>
      <c r="AA18" s="75"/>
      <c r="AB18" s="75"/>
      <c r="AC18" s="75"/>
      <c r="AD18" s="75"/>
    </row>
    <row r="19" spans="1:30" ht="45.75" hidden="1" customHeight="1" x14ac:dyDescent="0.2">
      <c r="A19" s="43" t="s">
        <v>110</v>
      </c>
      <c r="B19" s="44" t="s">
        <v>79</v>
      </c>
      <c r="C19" s="45">
        <v>0</v>
      </c>
      <c r="D19" s="45">
        <v>0</v>
      </c>
      <c r="E19" s="45"/>
      <c r="F19" s="45"/>
      <c r="G19" s="45">
        <v>0</v>
      </c>
      <c r="H19" s="45">
        <v>0</v>
      </c>
      <c r="I19" s="45"/>
      <c r="J19" s="45"/>
      <c r="K19" s="99" t="s">
        <v>81</v>
      </c>
      <c r="L19" s="43" t="s">
        <v>42</v>
      </c>
      <c r="M19" s="43">
        <v>132.69999999999999</v>
      </c>
      <c r="N19" s="43"/>
      <c r="O19" s="43"/>
      <c r="P19" s="43"/>
      <c r="Q19" s="43"/>
      <c r="R19" s="43"/>
      <c r="S19" s="43"/>
      <c r="T19" s="43"/>
      <c r="U19" s="43"/>
      <c r="V19" s="43">
        <v>132.69999999999999</v>
      </c>
      <c r="W19" s="74"/>
      <c r="X19" s="74"/>
      <c r="Y19" s="74"/>
      <c r="Z19" s="74"/>
      <c r="AA19" s="74"/>
      <c r="AB19" s="74"/>
      <c r="AC19" s="74"/>
      <c r="AD19" s="74"/>
    </row>
    <row r="20" spans="1:30" ht="39" customHeight="1" x14ac:dyDescent="0.2">
      <c r="A20" s="20" t="s">
        <v>140</v>
      </c>
      <c r="B20" s="38" t="s">
        <v>139</v>
      </c>
      <c r="C20" s="19">
        <v>2025.7</v>
      </c>
      <c r="D20" s="19">
        <v>5635.1</v>
      </c>
      <c r="E20" s="19">
        <v>0</v>
      </c>
      <c r="F20" s="19">
        <v>0</v>
      </c>
      <c r="G20" s="19">
        <v>2011.6</v>
      </c>
      <c r="H20" s="19">
        <v>5635.1</v>
      </c>
      <c r="I20" s="19">
        <v>0</v>
      </c>
      <c r="J20" s="19">
        <v>0</v>
      </c>
      <c r="K20" s="54" t="s">
        <v>173</v>
      </c>
      <c r="L20" s="53" t="s">
        <v>41</v>
      </c>
      <c r="M20" s="20">
        <v>2</v>
      </c>
      <c r="N20" s="20">
        <v>2</v>
      </c>
      <c r="O20" s="20">
        <v>4</v>
      </c>
      <c r="P20" s="20">
        <v>1</v>
      </c>
      <c r="Q20" s="20">
        <v>7</v>
      </c>
      <c r="R20" s="20">
        <v>0</v>
      </c>
      <c r="S20" s="20">
        <v>0</v>
      </c>
      <c r="T20" s="20">
        <v>0</v>
      </c>
      <c r="U20" s="20">
        <v>0</v>
      </c>
      <c r="V20" s="20">
        <v>2</v>
      </c>
      <c r="W20" s="57">
        <v>1</v>
      </c>
      <c r="X20" s="57">
        <v>4</v>
      </c>
      <c r="Y20" s="57">
        <v>1</v>
      </c>
      <c r="Z20" s="57">
        <v>7</v>
      </c>
      <c r="AA20" s="57">
        <v>0</v>
      </c>
      <c r="AB20" s="57">
        <v>0</v>
      </c>
      <c r="AC20" s="57">
        <v>0</v>
      </c>
      <c r="AD20" s="57">
        <v>0</v>
      </c>
    </row>
    <row r="21" spans="1:30" ht="31.5" customHeight="1" x14ac:dyDescent="0.2">
      <c r="A21" s="20" t="s">
        <v>110</v>
      </c>
      <c r="B21" s="38" t="s">
        <v>79</v>
      </c>
      <c r="C21" s="19">
        <v>4390</v>
      </c>
      <c r="D21" s="19">
        <v>0</v>
      </c>
      <c r="E21" s="19">
        <v>0</v>
      </c>
      <c r="F21" s="19">
        <v>0</v>
      </c>
      <c r="G21" s="19">
        <v>4367</v>
      </c>
      <c r="H21" s="19">
        <v>0</v>
      </c>
      <c r="I21" s="19">
        <v>0</v>
      </c>
      <c r="J21" s="19">
        <v>0</v>
      </c>
      <c r="K21" s="54" t="s">
        <v>81</v>
      </c>
      <c r="L21" s="53" t="s">
        <v>42</v>
      </c>
      <c r="M21" s="20">
        <v>540</v>
      </c>
      <c r="N21" s="20">
        <v>348</v>
      </c>
      <c r="O21" s="20">
        <v>1220</v>
      </c>
      <c r="P21" s="20">
        <v>40</v>
      </c>
      <c r="Q21" s="20">
        <v>0</v>
      </c>
      <c r="R21" s="20">
        <v>788</v>
      </c>
      <c r="S21" s="20">
        <v>0</v>
      </c>
      <c r="T21" s="20">
        <v>200</v>
      </c>
      <c r="U21" s="20">
        <v>0</v>
      </c>
      <c r="V21" s="20">
        <v>540</v>
      </c>
      <c r="W21" s="57">
        <v>348</v>
      </c>
      <c r="X21" s="57">
        <v>1220</v>
      </c>
      <c r="Y21" s="57">
        <v>40</v>
      </c>
      <c r="Z21" s="57">
        <v>0</v>
      </c>
      <c r="AA21" s="57">
        <v>788</v>
      </c>
      <c r="AB21" s="57">
        <v>0</v>
      </c>
      <c r="AC21" s="57">
        <v>200</v>
      </c>
      <c r="AD21" s="57">
        <v>0</v>
      </c>
    </row>
    <row r="22" spans="1:30" ht="43.9" customHeight="1" x14ac:dyDescent="0.2">
      <c r="A22" s="7" t="s">
        <v>95</v>
      </c>
      <c r="B22" s="36" t="s">
        <v>7</v>
      </c>
      <c r="C22" s="9">
        <v>32435.599999999999</v>
      </c>
      <c r="D22" s="9">
        <v>0</v>
      </c>
      <c r="E22" s="19">
        <v>0</v>
      </c>
      <c r="F22" s="19">
        <v>0</v>
      </c>
      <c r="G22" s="19">
        <v>32249.3</v>
      </c>
      <c r="H22" s="19">
        <v>0</v>
      </c>
      <c r="I22" s="19">
        <v>0</v>
      </c>
      <c r="J22" s="19">
        <v>0</v>
      </c>
      <c r="K22" s="100" t="s">
        <v>43</v>
      </c>
      <c r="L22" s="8" t="s">
        <v>39</v>
      </c>
      <c r="M22" s="7">
        <v>675.47</v>
      </c>
      <c r="N22" s="7">
        <v>976.47</v>
      </c>
      <c r="O22" s="7">
        <v>1084.1600000000001</v>
      </c>
      <c r="P22" s="7">
        <v>875.6</v>
      </c>
      <c r="Q22" s="7">
        <v>1249.9000000000001</v>
      </c>
      <c r="R22" s="7">
        <v>1249.9000000000001</v>
      </c>
      <c r="S22" s="7">
        <v>1249.9000000000001</v>
      </c>
      <c r="T22" s="7">
        <v>1249.9000000000001</v>
      </c>
      <c r="U22" s="7">
        <v>1249.9000000000001</v>
      </c>
      <c r="V22" s="7">
        <v>675.47</v>
      </c>
      <c r="W22" s="57">
        <v>976.47</v>
      </c>
      <c r="X22" s="57">
        <v>1084.1600000000001</v>
      </c>
      <c r="Y22" s="57">
        <v>875.6</v>
      </c>
      <c r="Z22" s="57">
        <v>1249.9000000000001</v>
      </c>
      <c r="AA22" s="57">
        <v>1249.9000000000001</v>
      </c>
      <c r="AB22" s="57">
        <v>1249.9000000000001</v>
      </c>
      <c r="AC22" s="57">
        <v>1249.9000000000001</v>
      </c>
      <c r="AD22" s="57">
        <v>1249.9000000000001</v>
      </c>
    </row>
    <row r="23" spans="1:30" ht="39.950000000000003" customHeight="1" x14ac:dyDescent="0.2">
      <c r="A23" s="127" t="s">
        <v>96</v>
      </c>
      <c r="B23" s="128" t="s">
        <v>12</v>
      </c>
      <c r="C23" s="129">
        <v>41391.599999999999</v>
      </c>
      <c r="D23" s="129">
        <v>78988.600000000006</v>
      </c>
      <c r="E23" s="119">
        <v>0</v>
      </c>
      <c r="F23" s="119">
        <v>0</v>
      </c>
      <c r="G23" s="123">
        <v>40735.699999999997</v>
      </c>
      <c r="H23" s="123">
        <v>78461.600000000006</v>
      </c>
      <c r="I23" s="117">
        <v>0</v>
      </c>
      <c r="J23" s="117">
        <v>0</v>
      </c>
      <c r="K23" s="90" t="s">
        <v>44</v>
      </c>
      <c r="L23" s="8" t="s">
        <v>41</v>
      </c>
      <c r="M23" s="7">
        <v>14</v>
      </c>
      <c r="N23" s="7">
        <v>9</v>
      </c>
      <c r="O23" s="7">
        <v>19</v>
      </c>
      <c r="P23" s="7">
        <v>1</v>
      </c>
      <c r="Q23" s="7">
        <v>0</v>
      </c>
      <c r="R23" s="7">
        <v>0</v>
      </c>
      <c r="S23" s="7">
        <v>12</v>
      </c>
      <c r="T23" s="7">
        <v>9</v>
      </c>
      <c r="U23" s="7">
        <v>3</v>
      </c>
      <c r="V23" s="7">
        <v>14</v>
      </c>
      <c r="W23" s="57">
        <v>10</v>
      </c>
      <c r="X23" s="57">
        <v>19</v>
      </c>
      <c r="Y23" s="57">
        <v>1</v>
      </c>
      <c r="Z23" s="57">
        <v>0</v>
      </c>
      <c r="AA23" s="57">
        <v>0</v>
      </c>
      <c r="AB23" s="57">
        <v>12</v>
      </c>
      <c r="AC23" s="57">
        <v>9</v>
      </c>
      <c r="AD23" s="57">
        <v>3</v>
      </c>
    </row>
    <row r="24" spans="1:30" ht="30" customHeight="1" x14ac:dyDescent="0.2">
      <c r="A24" s="127"/>
      <c r="B24" s="128"/>
      <c r="C24" s="129"/>
      <c r="D24" s="129"/>
      <c r="E24" s="120"/>
      <c r="F24" s="120"/>
      <c r="G24" s="123"/>
      <c r="H24" s="123"/>
      <c r="I24" s="120"/>
      <c r="J24" s="120"/>
      <c r="K24" s="90" t="s">
        <v>45</v>
      </c>
      <c r="L24" s="8" t="s">
        <v>41</v>
      </c>
      <c r="M24" s="20">
        <v>0</v>
      </c>
      <c r="N24" s="20">
        <v>1</v>
      </c>
      <c r="O24" s="20">
        <v>1</v>
      </c>
      <c r="P24" s="20">
        <v>0</v>
      </c>
      <c r="Q24" s="20">
        <v>4</v>
      </c>
      <c r="R24" s="20">
        <v>1</v>
      </c>
      <c r="S24" s="20">
        <v>3</v>
      </c>
      <c r="T24" s="20">
        <v>1</v>
      </c>
      <c r="U24" s="20">
        <v>1</v>
      </c>
      <c r="V24" s="20">
        <v>0</v>
      </c>
      <c r="W24" s="57">
        <v>1</v>
      </c>
      <c r="X24" s="57">
        <v>1</v>
      </c>
      <c r="Y24" s="57">
        <v>0</v>
      </c>
      <c r="Z24" s="57">
        <v>4</v>
      </c>
      <c r="AA24" s="57">
        <v>1</v>
      </c>
      <c r="AB24" s="57">
        <v>3</v>
      </c>
      <c r="AC24" s="57">
        <v>1</v>
      </c>
      <c r="AD24" s="57">
        <v>1</v>
      </c>
    </row>
    <row r="25" spans="1:30" ht="33" customHeight="1" x14ac:dyDescent="0.2">
      <c r="A25" s="127"/>
      <c r="B25" s="128"/>
      <c r="C25" s="129"/>
      <c r="D25" s="129"/>
      <c r="E25" s="118"/>
      <c r="F25" s="118"/>
      <c r="G25" s="123"/>
      <c r="H25" s="123"/>
      <c r="I25" s="118"/>
      <c r="J25" s="118"/>
      <c r="K25" s="95" t="s">
        <v>46</v>
      </c>
      <c r="L25" s="8" t="s">
        <v>41</v>
      </c>
      <c r="M25" s="20">
        <v>55</v>
      </c>
      <c r="N25" s="20">
        <v>55</v>
      </c>
      <c r="O25" s="20">
        <v>56</v>
      </c>
      <c r="P25" s="20">
        <v>58</v>
      </c>
      <c r="Q25" s="20">
        <v>59</v>
      </c>
      <c r="R25" s="20">
        <v>63</v>
      </c>
      <c r="S25" s="20">
        <v>54</v>
      </c>
      <c r="T25" s="20">
        <v>55</v>
      </c>
      <c r="U25" s="20">
        <v>55</v>
      </c>
      <c r="V25" s="20">
        <v>55</v>
      </c>
      <c r="W25" s="57">
        <v>55</v>
      </c>
      <c r="X25" s="57">
        <v>56</v>
      </c>
      <c r="Y25" s="57">
        <v>58</v>
      </c>
      <c r="Z25" s="57">
        <v>59</v>
      </c>
      <c r="AA25" s="57">
        <v>63</v>
      </c>
      <c r="AB25" s="57">
        <v>54</v>
      </c>
      <c r="AC25" s="57">
        <v>55</v>
      </c>
      <c r="AD25" s="57">
        <v>55</v>
      </c>
    </row>
    <row r="26" spans="1:30" ht="76.5" customHeight="1" x14ac:dyDescent="0.2">
      <c r="A26" s="32" t="s">
        <v>34</v>
      </c>
      <c r="B26" s="32" t="s">
        <v>17</v>
      </c>
      <c r="C26" s="33">
        <f>C27+C29+C30+C32+C34+C35+C36+C41+C43</f>
        <v>141452</v>
      </c>
      <c r="D26" s="33">
        <f>D34+D35+D36</f>
        <v>13797.3</v>
      </c>
      <c r="E26" s="33">
        <v>0</v>
      </c>
      <c r="F26" s="33">
        <v>0</v>
      </c>
      <c r="G26" s="33">
        <f>G27+G29+G30+G32+G34+G35+G36+G41+G43</f>
        <v>140814.20000000001</v>
      </c>
      <c r="H26" s="33">
        <f>H34+H35+H36</f>
        <v>13797.3</v>
      </c>
      <c r="I26" s="33">
        <v>0</v>
      </c>
      <c r="J26" s="33">
        <v>0</v>
      </c>
      <c r="K26" s="101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76"/>
      <c r="X26" s="76"/>
      <c r="Y26" s="76"/>
      <c r="Z26" s="76"/>
      <c r="AA26" s="76"/>
      <c r="AB26" s="76"/>
      <c r="AC26" s="76"/>
      <c r="AD26" s="76"/>
    </row>
    <row r="27" spans="1:30" ht="31.5" customHeight="1" x14ac:dyDescent="0.2">
      <c r="A27" s="140" t="s">
        <v>142</v>
      </c>
      <c r="B27" s="141" t="s">
        <v>141</v>
      </c>
      <c r="C27" s="117">
        <v>48357.2</v>
      </c>
      <c r="D27" s="117">
        <v>0</v>
      </c>
      <c r="E27" s="117">
        <v>0</v>
      </c>
      <c r="F27" s="117">
        <v>0</v>
      </c>
      <c r="G27" s="117">
        <v>48341.5</v>
      </c>
      <c r="H27" s="117">
        <v>0</v>
      </c>
      <c r="I27" s="117">
        <v>0</v>
      </c>
      <c r="J27" s="117">
        <v>0</v>
      </c>
      <c r="K27" s="28" t="s">
        <v>175</v>
      </c>
      <c r="L27" s="20" t="s">
        <v>41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1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>
        <v>0</v>
      </c>
    </row>
    <row r="28" spans="1:30" ht="44.25" customHeight="1" x14ac:dyDescent="0.2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28" t="s">
        <v>176</v>
      </c>
      <c r="L28" s="20" t="s">
        <v>177</v>
      </c>
      <c r="M28" s="20">
        <v>10080</v>
      </c>
      <c r="N28" s="20">
        <v>10080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10080</v>
      </c>
      <c r="W28" s="57">
        <v>10080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</row>
    <row r="29" spans="1:30" ht="59.25" customHeight="1" x14ac:dyDescent="0.2">
      <c r="A29" s="20" t="s">
        <v>143</v>
      </c>
      <c r="B29" s="26" t="s">
        <v>148</v>
      </c>
      <c r="C29" s="19">
        <v>2863.5</v>
      </c>
      <c r="D29" s="19">
        <v>0</v>
      </c>
      <c r="E29" s="19">
        <v>0</v>
      </c>
      <c r="F29" s="19">
        <v>0</v>
      </c>
      <c r="G29" s="19">
        <v>2849.1</v>
      </c>
      <c r="H29" s="19">
        <v>0</v>
      </c>
      <c r="I29" s="19">
        <v>0</v>
      </c>
      <c r="J29" s="19">
        <v>0</v>
      </c>
      <c r="K29" s="28" t="s">
        <v>176</v>
      </c>
      <c r="L29" s="20" t="s">
        <v>177</v>
      </c>
      <c r="M29" s="20">
        <v>1724</v>
      </c>
      <c r="N29" s="20">
        <v>1920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1724</v>
      </c>
      <c r="W29" s="57">
        <v>1920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7">
        <v>0</v>
      </c>
    </row>
    <row r="30" spans="1:30" ht="30.75" customHeight="1" x14ac:dyDescent="0.2">
      <c r="A30" s="140" t="s">
        <v>144</v>
      </c>
      <c r="B30" s="141" t="s">
        <v>149</v>
      </c>
      <c r="C30" s="117">
        <v>39</v>
      </c>
      <c r="D30" s="117">
        <v>0</v>
      </c>
      <c r="E30" s="117">
        <v>0</v>
      </c>
      <c r="F30" s="117">
        <v>0</v>
      </c>
      <c r="G30" s="117">
        <v>39</v>
      </c>
      <c r="H30" s="117">
        <v>0</v>
      </c>
      <c r="I30" s="117">
        <v>0</v>
      </c>
      <c r="J30" s="117">
        <v>0</v>
      </c>
      <c r="K30" s="28" t="s">
        <v>178</v>
      </c>
      <c r="L30" s="20" t="s">
        <v>41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1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</row>
    <row r="31" spans="1:30" ht="32.25" customHeight="1" x14ac:dyDescent="0.2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28" t="s">
        <v>179</v>
      </c>
      <c r="L31" s="20" t="s">
        <v>41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1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</row>
    <row r="32" spans="1:30" ht="28.5" customHeight="1" x14ac:dyDescent="0.2">
      <c r="A32" s="140" t="s">
        <v>145</v>
      </c>
      <c r="B32" s="141" t="s">
        <v>150</v>
      </c>
      <c r="C32" s="117">
        <v>37</v>
      </c>
      <c r="D32" s="117">
        <v>0</v>
      </c>
      <c r="E32" s="117">
        <v>0</v>
      </c>
      <c r="F32" s="117">
        <v>0</v>
      </c>
      <c r="G32" s="117">
        <v>37</v>
      </c>
      <c r="H32" s="117">
        <v>0</v>
      </c>
      <c r="I32" s="117">
        <v>0</v>
      </c>
      <c r="J32" s="117">
        <v>0</v>
      </c>
      <c r="K32" s="28" t="s">
        <v>178</v>
      </c>
      <c r="L32" s="20" t="s">
        <v>41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1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0</v>
      </c>
      <c r="AD32" s="57">
        <v>0</v>
      </c>
    </row>
    <row r="33" spans="1:76" ht="35.25" customHeight="1" x14ac:dyDescent="0.2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28" t="s">
        <v>179</v>
      </c>
      <c r="L33" s="20" t="s">
        <v>41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1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</row>
    <row r="34" spans="1:76" ht="41.25" customHeight="1" x14ac:dyDescent="0.2">
      <c r="A34" s="20" t="s">
        <v>146</v>
      </c>
      <c r="B34" s="26" t="s">
        <v>151</v>
      </c>
      <c r="C34" s="19">
        <v>30</v>
      </c>
      <c r="D34" s="19">
        <v>270</v>
      </c>
      <c r="E34" s="19">
        <v>0</v>
      </c>
      <c r="F34" s="19">
        <v>0</v>
      </c>
      <c r="G34" s="19">
        <v>30</v>
      </c>
      <c r="H34" s="19">
        <v>270</v>
      </c>
      <c r="I34" s="19">
        <v>0</v>
      </c>
      <c r="J34" s="19">
        <v>0</v>
      </c>
      <c r="K34" s="28" t="s">
        <v>205</v>
      </c>
      <c r="L34" s="20" t="s">
        <v>177</v>
      </c>
      <c r="M34" s="20">
        <v>0</v>
      </c>
      <c r="N34" s="20">
        <v>14.44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57">
        <v>14.44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>
        <v>0</v>
      </c>
    </row>
    <row r="35" spans="1:76" ht="33" customHeight="1" x14ac:dyDescent="0.2">
      <c r="A35" s="20" t="s">
        <v>147</v>
      </c>
      <c r="B35" s="46" t="s">
        <v>152</v>
      </c>
      <c r="C35" s="19">
        <v>30</v>
      </c>
      <c r="D35" s="19">
        <v>270</v>
      </c>
      <c r="E35" s="19">
        <v>0</v>
      </c>
      <c r="F35" s="19">
        <v>0</v>
      </c>
      <c r="G35" s="19">
        <v>30</v>
      </c>
      <c r="H35" s="19">
        <v>270</v>
      </c>
      <c r="I35" s="19">
        <v>0</v>
      </c>
      <c r="J35" s="19">
        <v>0</v>
      </c>
      <c r="K35" s="28" t="s">
        <v>205</v>
      </c>
      <c r="L35" s="20" t="s">
        <v>177</v>
      </c>
      <c r="M35" s="20">
        <v>0</v>
      </c>
      <c r="N35" s="20">
        <v>135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57">
        <v>135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</row>
    <row r="36" spans="1:76" s="14" customFormat="1" ht="53.25" customHeight="1" x14ac:dyDescent="0.2">
      <c r="A36" s="127" t="s">
        <v>35</v>
      </c>
      <c r="B36" s="128" t="s">
        <v>14</v>
      </c>
      <c r="C36" s="129">
        <v>86407.2</v>
      </c>
      <c r="D36" s="129">
        <v>13257.3</v>
      </c>
      <c r="E36" s="119">
        <v>0</v>
      </c>
      <c r="F36" s="119">
        <v>0</v>
      </c>
      <c r="G36" s="123">
        <v>85866.7</v>
      </c>
      <c r="H36" s="123">
        <v>13257.3</v>
      </c>
      <c r="I36" s="117">
        <v>0</v>
      </c>
      <c r="J36" s="117">
        <v>0</v>
      </c>
      <c r="K36" s="95" t="s">
        <v>47</v>
      </c>
      <c r="L36" s="7" t="s">
        <v>48</v>
      </c>
      <c r="M36" s="9">
        <v>0</v>
      </c>
      <c r="N36" s="9">
        <v>0</v>
      </c>
      <c r="O36" s="9">
        <v>30000</v>
      </c>
      <c r="P36" s="9">
        <v>23960</v>
      </c>
      <c r="Q36" s="9">
        <v>15629.5</v>
      </c>
      <c r="R36" s="9">
        <v>27406.9</v>
      </c>
      <c r="S36" s="9">
        <v>20169.5</v>
      </c>
      <c r="T36" s="9">
        <v>6060</v>
      </c>
      <c r="U36" s="9">
        <v>1160</v>
      </c>
      <c r="V36" s="9">
        <v>0</v>
      </c>
      <c r="W36" s="57">
        <v>0</v>
      </c>
      <c r="X36" s="57">
        <v>20457</v>
      </c>
      <c r="Y36" s="57">
        <v>23960</v>
      </c>
      <c r="Z36" s="57">
        <v>15629.5</v>
      </c>
      <c r="AA36" s="57">
        <v>27406.9</v>
      </c>
      <c r="AB36" s="57">
        <v>20169.5</v>
      </c>
      <c r="AC36" s="57">
        <v>6060</v>
      </c>
      <c r="AD36" s="57">
        <v>1160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1:76" s="14" customFormat="1" ht="27.75" customHeight="1" x14ac:dyDescent="0.2">
      <c r="A37" s="127"/>
      <c r="B37" s="128"/>
      <c r="C37" s="129"/>
      <c r="D37" s="129"/>
      <c r="E37" s="120"/>
      <c r="F37" s="120"/>
      <c r="G37" s="123"/>
      <c r="H37" s="123"/>
      <c r="I37" s="120"/>
      <c r="J37" s="120"/>
      <c r="K37" s="95" t="s">
        <v>49</v>
      </c>
      <c r="L37" s="7" t="s">
        <v>39</v>
      </c>
      <c r="M37" s="19">
        <v>0</v>
      </c>
      <c r="N37" s="19">
        <v>0</v>
      </c>
      <c r="O37" s="19">
        <v>3554.4</v>
      </c>
      <c r="P37" s="19">
        <v>1662.7</v>
      </c>
      <c r="Q37" s="19">
        <v>0</v>
      </c>
      <c r="R37" s="19">
        <v>1420.2</v>
      </c>
      <c r="S37" s="19">
        <v>96</v>
      </c>
      <c r="T37" s="19">
        <v>1715.5</v>
      </c>
      <c r="U37" s="19">
        <v>1556.1</v>
      </c>
      <c r="V37" s="41">
        <v>0</v>
      </c>
      <c r="W37" s="57">
        <v>0</v>
      </c>
      <c r="X37" s="57">
        <v>3626.15</v>
      </c>
      <c r="Y37" s="57">
        <v>918.1</v>
      </c>
      <c r="Z37" s="57">
        <v>0</v>
      </c>
      <c r="AA37" s="57">
        <v>1439.06</v>
      </c>
      <c r="AB37" s="57">
        <v>96</v>
      </c>
      <c r="AC37" s="57">
        <v>1715.5</v>
      </c>
      <c r="AD37" s="57">
        <v>1465.27</v>
      </c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1:76" s="14" customFormat="1" ht="31.5" customHeight="1" x14ac:dyDescent="0.2">
      <c r="A38" s="127"/>
      <c r="B38" s="128"/>
      <c r="C38" s="129"/>
      <c r="D38" s="129"/>
      <c r="E38" s="118"/>
      <c r="F38" s="118"/>
      <c r="G38" s="123"/>
      <c r="H38" s="123"/>
      <c r="I38" s="118"/>
      <c r="J38" s="118"/>
      <c r="K38" s="95" t="s">
        <v>50</v>
      </c>
      <c r="L38" s="7" t="s">
        <v>39</v>
      </c>
      <c r="M38" s="19">
        <v>0</v>
      </c>
      <c r="N38" s="19">
        <v>0</v>
      </c>
      <c r="O38" s="19">
        <v>0</v>
      </c>
      <c r="P38" s="19">
        <v>0</v>
      </c>
      <c r="Q38" s="19">
        <v>3641</v>
      </c>
      <c r="R38" s="19">
        <v>275.5</v>
      </c>
      <c r="S38" s="19">
        <v>3683.1</v>
      </c>
      <c r="T38" s="19">
        <v>3542.1</v>
      </c>
      <c r="U38" s="19">
        <v>7712</v>
      </c>
      <c r="V38" s="19">
        <v>0</v>
      </c>
      <c r="W38" s="57">
        <v>0</v>
      </c>
      <c r="X38" s="57">
        <v>0</v>
      </c>
      <c r="Y38" s="57">
        <v>0</v>
      </c>
      <c r="Z38" s="57">
        <v>3641</v>
      </c>
      <c r="AA38" s="57">
        <v>316.64</v>
      </c>
      <c r="AB38" s="57">
        <v>3683.1</v>
      </c>
      <c r="AC38" s="57">
        <v>3542.1</v>
      </c>
      <c r="AD38" s="57">
        <v>7712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1:76" s="14" customFormat="1" ht="42.75" hidden="1" customHeight="1" x14ac:dyDescent="0.2">
      <c r="A39" s="127" t="s">
        <v>113</v>
      </c>
      <c r="B39" s="127" t="s">
        <v>114</v>
      </c>
      <c r="C39" s="129">
        <v>0</v>
      </c>
      <c r="D39" s="129">
        <v>0</v>
      </c>
      <c r="E39" s="9"/>
      <c r="F39" s="9"/>
      <c r="G39" s="123">
        <v>0</v>
      </c>
      <c r="H39" s="123">
        <v>0</v>
      </c>
      <c r="I39" s="19"/>
      <c r="J39" s="19"/>
      <c r="K39" s="95" t="s">
        <v>117</v>
      </c>
      <c r="L39" s="7" t="s">
        <v>41</v>
      </c>
      <c r="M39" s="20">
        <v>0</v>
      </c>
      <c r="N39" s="20"/>
      <c r="O39" s="20"/>
      <c r="P39" s="20"/>
      <c r="Q39" s="20"/>
      <c r="R39" s="20"/>
      <c r="S39" s="20"/>
      <c r="T39" s="20"/>
      <c r="U39" s="20"/>
      <c r="V39" s="20">
        <v>0</v>
      </c>
      <c r="W39" s="57"/>
      <c r="X39" s="57"/>
      <c r="Y39" s="57"/>
      <c r="Z39" s="57"/>
      <c r="AA39" s="57"/>
      <c r="AB39" s="57"/>
      <c r="AC39" s="57"/>
      <c r="AD39" s="57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1:76" s="14" customFormat="1" ht="55.5" hidden="1" customHeight="1" x14ac:dyDescent="0.2">
      <c r="A40" s="127"/>
      <c r="B40" s="127"/>
      <c r="C40" s="129"/>
      <c r="D40" s="129"/>
      <c r="E40" s="9"/>
      <c r="F40" s="9"/>
      <c r="G40" s="123"/>
      <c r="H40" s="123"/>
      <c r="I40" s="19"/>
      <c r="J40" s="19"/>
      <c r="K40" s="95" t="s">
        <v>116</v>
      </c>
      <c r="L40" s="7" t="s">
        <v>115</v>
      </c>
      <c r="M40" s="20">
        <v>0</v>
      </c>
      <c r="N40" s="20"/>
      <c r="O40" s="20"/>
      <c r="P40" s="20"/>
      <c r="Q40" s="20"/>
      <c r="R40" s="20"/>
      <c r="S40" s="20"/>
      <c r="T40" s="20"/>
      <c r="U40" s="20"/>
      <c r="V40" s="20">
        <v>0</v>
      </c>
      <c r="W40" s="57"/>
      <c r="X40" s="57"/>
      <c r="Y40" s="57"/>
      <c r="Z40" s="57"/>
      <c r="AA40" s="57"/>
      <c r="AB40" s="57"/>
      <c r="AC40" s="57"/>
      <c r="AD40" s="57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1:76" s="14" customFormat="1" ht="31.5" customHeight="1" x14ac:dyDescent="0.2">
      <c r="A41" s="132" t="s">
        <v>113</v>
      </c>
      <c r="B41" s="141" t="s">
        <v>153</v>
      </c>
      <c r="C41" s="119">
        <v>3148.4</v>
      </c>
      <c r="D41" s="119">
        <v>0</v>
      </c>
      <c r="E41" s="119">
        <v>0</v>
      </c>
      <c r="F41" s="119">
        <v>0</v>
      </c>
      <c r="G41" s="117">
        <v>3081.2</v>
      </c>
      <c r="H41" s="117">
        <v>0</v>
      </c>
      <c r="I41" s="117">
        <v>0</v>
      </c>
      <c r="J41" s="117">
        <v>0</v>
      </c>
      <c r="K41" s="95" t="s">
        <v>117</v>
      </c>
      <c r="L41" s="7" t="s">
        <v>41</v>
      </c>
      <c r="M41" s="20">
        <v>0</v>
      </c>
      <c r="N41" s="7">
        <f>5+3</f>
        <v>8</v>
      </c>
      <c r="O41" s="7">
        <v>4</v>
      </c>
      <c r="P41" s="20">
        <v>5</v>
      </c>
      <c r="Q41" s="20">
        <v>1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7">
        <f>5+3</f>
        <v>8</v>
      </c>
      <c r="X41" s="7">
        <v>4</v>
      </c>
      <c r="Y41" s="57">
        <v>5</v>
      </c>
      <c r="Z41" s="57">
        <v>1</v>
      </c>
      <c r="AA41" s="57">
        <v>0</v>
      </c>
      <c r="AB41" s="57">
        <v>0</v>
      </c>
      <c r="AC41" s="57">
        <v>0</v>
      </c>
      <c r="AD41" s="57">
        <v>0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1:76" s="14" customFormat="1" ht="43.5" customHeight="1" x14ac:dyDescent="0.2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95" t="s">
        <v>116</v>
      </c>
      <c r="L42" s="7" t="s">
        <v>115</v>
      </c>
      <c r="M42" s="20">
        <v>0</v>
      </c>
      <c r="N42" s="7">
        <v>0</v>
      </c>
      <c r="O42" s="7">
        <v>7</v>
      </c>
      <c r="P42" s="20">
        <v>5</v>
      </c>
      <c r="Q42" s="20">
        <v>1</v>
      </c>
      <c r="R42" s="20">
        <v>0</v>
      </c>
      <c r="S42" s="20">
        <v>0</v>
      </c>
      <c r="T42" s="20">
        <v>1</v>
      </c>
      <c r="U42" s="20">
        <v>0</v>
      </c>
      <c r="V42" s="20">
        <v>0</v>
      </c>
      <c r="W42" s="7">
        <v>0</v>
      </c>
      <c r="X42" s="7">
        <v>7</v>
      </c>
      <c r="Y42" s="57">
        <v>5</v>
      </c>
      <c r="Z42" s="57">
        <v>1</v>
      </c>
      <c r="AA42" s="57">
        <v>0</v>
      </c>
      <c r="AB42" s="57">
        <v>0</v>
      </c>
      <c r="AC42" s="57">
        <v>1</v>
      </c>
      <c r="AD42" s="57">
        <v>0</v>
      </c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s="14" customFormat="1" ht="55.5" customHeight="1" x14ac:dyDescent="0.2">
      <c r="A43" s="7" t="s">
        <v>122</v>
      </c>
      <c r="B43" s="36" t="s">
        <v>123</v>
      </c>
      <c r="C43" s="9">
        <v>539.70000000000005</v>
      </c>
      <c r="D43" s="9">
        <v>0</v>
      </c>
      <c r="E43" s="9">
        <v>0</v>
      </c>
      <c r="F43" s="9">
        <v>0</v>
      </c>
      <c r="G43" s="19">
        <v>539.70000000000005</v>
      </c>
      <c r="H43" s="19">
        <v>0</v>
      </c>
      <c r="I43" s="19">
        <v>0</v>
      </c>
      <c r="J43" s="19">
        <v>0</v>
      </c>
      <c r="K43" s="95" t="s">
        <v>45</v>
      </c>
      <c r="L43" s="7" t="s">
        <v>41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2</v>
      </c>
      <c r="V43" s="20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0</v>
      </c>
      <c r="AD43" s="57">
        <v>2</v>
      </c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1:76" s="14" customFormat="1" ht="72" customHeight="1" x14ac:dyDescent="0.2">
      <c r="A44" s="32" t="s">
        <v>27</v>
      </c>
      <c r="B44" s="32" t="s">
        <v>31</v>
      </c>
      <c r="C44" s="33">
        <f>C45+C46+C47+C48+C49+C54+C55+C56</f>
        <v>199274.9</v>
      </c>
      <c r="D44" s="33">
        <f>D54</f>
        <v>38702.199999999997</v>
      </c>
      <c r="E44" s="33">
        <f>E54</f>
        <v>48218.5</v>
      </c>
      <c r="F44" s="33">
        <v>0</v>
      </c>
      <c r="G44" s="33">
        <f>G45+G46+G47+G48+G49+G54+G55+G56</f>
        <v>198562.5</v>
      </c>
      <c r="H44" s="33">
        <f>H54</f>
        <v>38692.400000000001</v>
      </c>
      <c r="I44" s="33">
        <f>I54</f>
        <v>48218.5</v>
      </c>
      <c r="J44" s="33">
        <v>0</v>
      </c>
      <c r="K44" s="85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76"/>
      <c r="X44" s="76"/>
      <c r="Y44" s="76"/>
      <c r="Z44" s="76"/>
      <c r="AA44" s="76"/>
      <c r="AB44" s="76"/>
      <c r="AC44" s="76"/>
      <c r="AD44" s="76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s="14" customFormat="1" ht="51.75" customHeight="1" x14ac:dyDescent="0.2">
      <c r="A45" s="20" t="s">
        <v>0</v>
      </c>
      <c r="B45" s="47" t="s">
        <v>80</v>
      </c>
      <c r="C45" s="19">
        <v>1339</v>
      </c>
      <c r="D45" s="19">
        <v>0</v>
      </c>
      <c r="E45" s="19">
        <v>0</v>
      </c>
      <c r="F45" s="19">
        <v>0</v>
      </c>
      <c r="G45" s="19">
        <v>952</v>
      </c>
      <c r="H45" s="19">
        <v>0</v>
      </c>
      <c r="I45" s="19">
        <v>0</v>
      </c>
      <c r="J45" s="19">
        <v>0</v>
      </c>
      <c r="K45" s="94" t="s">
        <v>85</v>
      </c>
      <c r="L45" s="20" t="s">
        <v>41</v>
      </c>
      <c r="M45" s="20">
        <v>1</v>
      </c>
      <c r="N45" s="20">
        <v>1</v>
      </c>
      <c r="O45" s="20">
        <v>1</v>
      </c>
      <c r="P45" s="20">
        <v>1</v>
      </c>
      <c r="Q45" s="20">
        <v>0</v>
      </c>
      <c r="R45" s="20">
        <v>1</v>
      </c>
      <c r="S45" s="20">
        <v>0</v>
      </c>
      <c r="T45" s="20">
        <v>1</v>
      </c>
      <c r="U45" s="20">
        <v>0</v>
      </c>
      <c r="V45" s="20">
        <v>1</v>
      </c>
      <c r="W45" s="57">
        <v>1</v>
      </c>
      <c r="X45" s="57">
        <v>0</v>
      </c>
      <c r="Y45" s="57">
        <v>1</v>
      </c>
      <c r="Z45" s="57">
        <v>0</v>
      </c>
      <c r="AA45" s="57">
        <v>0</v>
      </c>
      <c r="AB45" s="57">
        <v>0</v>
      </c>
      <c r="AC45" s="57">
        <v>1</v>
      </c>
      <c r="AD45" s="57">
        <v>0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s="14" customFormat="1" ht="35.25" customHeight="1" x14ac:dyDescent="0.2">
      <c r="A46" s="20" t="s">
        <v>154</v>
      </c>
      <c r="B46" s="26" t="s">
        <v>155</v>
      </c>
      <c r="C46" s="19">
        <v>695</v>
      </c>
      <c r="D46" s="19">
        <v>0</v>
      </c>
      <c r="E46" s="19">
        <v>0</v>
      </c>
      <c r="F46" s="19">
        <v>0</v>
      </c>
      <c r="G46" s="19">
        <v>694</v>
      </c>
      <c r="H46" s="19">
        <v>0</v>
      </c>
      <c r="I46" s="19">
        <v>0</v>
      </c>
      <c r="J46" s="19">
        <v>0</v>
      </c>
      <c r="K46" s="94" t="s">
        <v>175</v>
      </c>
      <c r="L46" s="20" t="s">
        <v>41</v>
      </c>
      <c r="M46" s="20">
        <v>0</v>
      </c>
      <c r="N46" s="20">
        <v>1</v>
      </c>
      <c r="O46" s="20">
        <v>1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57">
        <v>1</v>
      </c>
      <c r="X46" s="57">
        <v>1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>
        <v>0</v>
      </c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s="14" customFormat="1" ht="62.25" customHeight="1" x14ac:dyDescent="0.2">
      <c r="A47" s="20" t="s">
        <v>124</v>
      </c>
      <c r="B47" s="26" t="s">
        <v>125</v>
      </c>
      <c r="C47" s="19">
        <v>300</v>
      </c>
      <c r="D47" s="19">
        <v>0</v>
      </c>
      <c r="E47" s="19">
        <v>0</v>
      </c>
      <c r="F47" s="19">
        <v>0</v>
      </c>
      <c r="G47" s="19">
        <v>299</v>
      </c>
      <c r="H47" s="19">
        <v>0</v>
      </c>
      <c r="I47" s="19">
        <v>0</v>
      </c>
      <c r="J47" s="19">
        <v>0</v>
      </c>
      <c r="K47" s="94" t="s">
        <v>178</v>
      </c>
      <c r="L47" s="20" t="s">
        <v>41</v>
      </c>
      <c r="M47" s="20">
        <v>0</v>
      </c>
      <c r="N47" s="20">
        <v>0</v>
      </c>
      <c r="O47" s="20">
        <v>1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57">
        <v>0</v>
      </c>
      <c r="X47" s="57">
        <v>1</v>
      </c>
      <c r="Y47" s="57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  <row r="48" spans="1:76" s="14" customFormat="1" ht="64.5" customHeight="1" x14ac:dyDescent="0.2">
      <c r="A48" s="20" t="s">
        <v>97</v>
      </c>
      <c r="B48" s="47" t="s">
        <v>92</v>
      </c>
      <c r="C48" s="19">
        <v>1740</v>
      </c>
      <c r="D48" s="19">
        <v>0</v>
      </c>
      <c r="E48" s="19">
        <v>0</v>
      </c>
      <c r="F48" s="19">
        <v>0</v>
      </c>
      <c r="G48" s="19">
        <v>1740</v>
      </c>
      <c r="H48" s="19">
        <v>0</v>
      </c>
      <c r="I48" s="19">
        <v>0</v>
      </c>
      <c r="J48" s="19">
        <v>0</v>
      </c>
      <c r="K48" s="94" t="s">
        <v>93</v>
      </c>
      <c r="L48" s="20" t="s">
        <v>41</v>
      </c>
      <c r="M48" s="20">
        <v>0</v>
      </c>
      <c r="N48" s="20">
        <v>0</v>
      </c>
      <c r="O48" s="20">
        <v>0</v>
      </c>
      <c r="P48" s="20">
        <v>0</v>
      </c>
      <c r="Q48" s="20">
        <v>1</v>
      </c>
      <c r="R48" s="20">
        <v>0</v>
      </c>
      <c r="S48" s="20">
        <v>1</v>
      </c>
      <c r="T48" s="20">
        <v>1</v>
      </c>
      <c r="U48" s="20">
        <v>1</v>
      </c>
      <c r="V48" s="20">
        <v>0</v>
      </c>
      <c r="W48" s="61">
        <v>0</v>
      </c>
      <c r="X48" s="57">
        <v>0</v>
      </c>
      <c r="Y48" s="57">
        <v>0</v>
      </c>
      <c r="Z48" s="57">
        <v>1</v>
      </c>
      <c r="AA48" s="57">
        <v>0</v>
      </c>
      <c r="AB48" s="57">
        <v>1</v>
      </c>
      <c r="AC48" s="57">
        <v>1</v>
      </c>
      <c r="AD48" s="57">
        <v>1</v>
      </c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1:30" ht="28.5" customHeight="1" x14ac:dyDescent="0.2">
      <c r="A49" s="127" t="s">
        <v>98</v>
      </c>
      <c r="B49" s="128" t="s">
        <v>8</v>
      </c>
      <c r="C49" s="123">
        <v>43213.599999999999</v>
      </c>
      <c r="D49" s="123">
        <v>0</v>
      </c>
      <c r="E49" s="117">
        <v>0</v>
      </c>
      <c r="F49" s="117">
        <v>0</v>
      </c>
      <c r="G49" s="123">
        <v>43162.6</v>
      </c>
      <c r="H49" s="129">
        <v>0</v>
      </c>
      <c r="I49" s="119">
        <v>0</v>
      </c>
      <c r="J49" s="119">
        <v>0</v>
      </c>
      <c r="K49" s="37" t="s">
        <v>51</v>
      </c>
      <c r="L49" s="7" t="s">
        <v>39</v>
      </c>
      <c r="M49" s="116">
        <v>535.54999999999995</v>
      </c>
      <c r="N49" s="20">
        <v>577.85</v>
      </c>
      <c r="O49" s="20">
        <v>871.88</v>
      </c>
      <c r="P49" s="20">
        <v>736.54</v>
      </c>
      <c r="Q49" s="20">
        <v>1221.5999999999999</v>
      </c>
      <c r="R49" s="20">
        <v>1100</v>
      </c>
      <c r="S49" s="20">
        <v>1113.4000000000001</v>
      </c>
      <c r="T49" s="20">
        <v>1196.5</v>
      </c>
      <c r="U49" s="20">
        <v>1173.32</v>
      </c>
      <c r="V49" s="20">
        <v>535.54999999999995</v>
      </c>
      <c r="W49" s="57">
        <v>577.85</v>
      </c>
      <c r="X49" s="57">
        <v>871.88</v>
      </c>
      <c r="Y49" s="57">
        <v>738.53</v>
      </c>
      <c r="Z49" s="57">
        <v>1221.5999999999999</v>
      </c>
      <c r="AA49" s="57">
        <v>1535.7</v>
      </c>
      <c r="AB49" s="57">
        <v>1113.4000000000001</v>
      </c>
      <c r="AC49" s="57">
        <v>1196.5</v>
      </c>
      <c r="AD49" s="57">
        <v>1173.32</v>
      </c>
    </row>
    <row r="50" spans="1:30" ht="37.5" customHeight="1" x14ac:dyDescent="0.2">
      <c r="A50" s="127"/>
      <c r="B50" s="128"/>
      <c r="C50" s="123"/>
      <c r="D50" s="123"/>
      <c r="E50" s="120"/>
      <c r="F50" s="120"/>
      <c r="G50" s="123"/>
      <c r="H50" s="129"/>
      <c r="I50" s="120"/>
      <c r="J50" s="120"/>
      <c r="K50" s="37" t="s">
        <v>52</v>
      </c>
      <c r="L50" s="7" t="s">
        <v>39</v>
      </c>
      <c r="M50" s="20">
        <v>0</v>
      </c>
      <c r="N50" s="20">
        <v>32.299999999999997</v>
      </c>
      <c r="O50" s="20">
        <v>49.84</v>
      </c>
      <c r="P50" s="20">
        <v>29.25</v>
      </c>
      <c r="Q50" s="20">
        <v>92.7</v>
      </c>
      <c r="R50" s="20">
        <v>90</v>
      </c>
      <c r="S50" s="20">
        <v>20</v>
      </c>
      <c r="T50" s="20">
        <v>20</v>
      </c>
      <c r="U50" s="20">
        <v>34.049999999999997</v>
      </c>
      <c r="V50" s="20">
        <v>0</v>
      </c>
      <c r="W50" s="57">
        <v>23.4</v>
      </c>
      <c r="X50" s="57">
        <v>68.900000000000006</v>
      </c>
      <c r="Y50" s="57">
        <v>64.44</v>
      </c>
      <c r="Z50" s="57">
        <v>92.7</v>
      </c>
      <c r="AA50" s="57">
        <v>110</v>
      </c>
      <c r="AB50" s="57">
        <v>20</v>
      </c>
      <c r="AC50" s="57">
        <v>20</v>
      </c>
      <c r="AD50" s="57">
        <v>34.049999999999997</v>
      </c>
    </row>
    <row r="51" spans="1:30" ht="42" customHeight="1" x14ac:dyDescent="0.2">
      <c r="A51" s="127"/>
      <c r="B51" s="128"/>
      <c r="C51" s="123"/>
      <c r="D51" s="123"/>
      <c r="E51" s="120"/>
      <c r="F51" s="120"/>
      <c r="G51" s="123"/>
      <c r="H51" s="129"/>
      <c r="I51" s="120"/>
      <c r="J51" s="120"/>
      <c r="K51" s="37" t="s">
        <v>53</v>
      </c>
      <c r="L51" s="7" t="s">
        <v>41</v>
      </c>
      <c r="M51" s="20">
        <v>0</v>
      </c>
      <c r="N51" s="20">
        <v>315</v>
      </c>
      <c r="O51" s="20">
        <v>333</v>
      </c>
      <c r="P51" s="20">
        <v>673</v>
      </c>
      <c r="Q51" s="20">
        <v>673</v>
      </c>
      <c r="R51" s="20">
        <v>673</v>
      </c>
      <c r="S51" s="20">
        <v>673</v>
      </c>
      <c r="T51" s="20">
        <v>673</v>
      </c>
      <c r="U51" s="20">
        <v>857</v>
      </c>
      <c r="V51" s="20">
        <v>0</v>
      </c>
      <c r="W51" s="57">
        <v>315</v>
      </c>
      <c r="X51" s="57">
        <v>333</v>
      </c>
      <c r="Y51" s="57">
        <v>673</v>
      </c>
      <c r="Z51" s="57">
        <v>673</v>
      </c>
      <c r="AA51" s="57">
        <v>673</v>
      </c>
      <c r="AB51" s="57">
        <v>673</v>
      </c>
      <c r="AC51" s="57">
        <v>673</v>
      </c>
      <c r="AD51" s="57">
        <v>857</v>
      </c>
    </row>
    <row r="52" spans="1:30" ht="42.75" customHeight="1" x14ac:dyDescent="0.2">
      <c r="A52" s="127"/>
      <c r="B52" s="128"/>
      <c r="C52" s="123"/>
      <c r="D52" s="123"/>
      <c r="E52" s="120"/>
      <c r="F52" s="120"/>
      <c r="G52" s="123"/>
      <c r="H52" s="129"/>
      <c r="I52" s="120"/>
      <c r="J52" s="120"/>
      <c r="K52" s="37" t="s">
        <v>54</v>
      </c>
      <c r="L52" s="7" t="s">
        <v>42</v>
      </c>
      <c r="M52" s="20">
        <v>0</v>
      </c>
      <c r="N52" s="20">
        <v>10</v>
      </c>
      <c r="O52" s="20">
        <v>20</v>
      </c>
      <c r="P52" s="20">
        <v>20</v>
      </c>
      <c r="Q52" s="20">
        <v>54</v>
      </c>
      <c r="R52" s="20">
        <v>20</v>
      </c>
      <c r="S52" s="20">
        <v>14</v>
      </c>
      <c r="T52" s="20">
        <v>50</v>
      </c>
      <c r="U52" s="20">
        <v>131.44</v>
      </c>
      <c r="V52" s="20">
        <v>0</v>
      </c>
      <c r="W52" s="57">
        <v>10</v>
      </c>
      <c r="X52" s="57">
        <v>20</v>
      </c>
      <c r="Y52" s="57">
        <v>20</v>
      </c>
      <c r="Z52" s="57">
        <v>54</v>
      </c>
      <c r="AA52" s="57">
        <v>20</v>
      </c>
      <c r="AB52" s="57">
        <v>14</v>
      </c>
      <c r="AC52" s="57">
        <v>50</v>
      </c>
      <c r="AD52" s="57">
        <v>131.44</v>
      </c>
    </row>
    <row r="53" spans="1:30" ht="30.75" customHeight="1" x14ac:dyDescent="0.2">
      <c r="A53" s="127"/>
      <c r="B53" s="128"/>
      <c r="C53" s="123"/>
      <c r="D53" s="123"/>
      <c r="E53" s="118"/>
      <c r="F53" s="118"/>
      <c r="G53" s="123"/>
      <c r="H53" s="129"/>
      <c r="I53" s="118"/>
      <c r="J53" s="118"/>
      <c r="K53" s="37" t="s">
        <v>55</v>
      </c>
      <c r="L53" s="7" t="s">
        <v>41</v>
      </c>
      <c r="M53" s="7">
        <v>0</v>
      </c>
      <c r="N53" s="7">
        <v>13</v>
      </c>
      <c r="O53" s="7">
        <v>340</v>
      </c>
      <c r="P53" s="7">
        <v>0</v>
      </c>
      <c r="Q53" s="7">
        <v>0</v>
      </c>
      <c r="R53" s="7">
        <v>14</v>
      </c>
      <c r="S53" s="7">
        <v>0</v>
      </c>
      <c r="T53" s="7">
        <v>41</v>
      </c>
      <c r="U53" s="7">
        <v>20</v>
      </c>
      <c r="V53" s="7">
        <v>0</v>
      </c>
      <c r="W53" s="57">
        <v>13</v>
      </c>
      <c r="X53" s="57">
        <v>340</v>
      </c>
      <c r="Y53" s="57">
        <v>0</v>
      </c>
      <c r="Z53" s="57">
        <v>0</v>
      </c>
      <c r="AA53" s="57">
        <v>12</v>
      </c>
      <c r="AB53" s="57">
        <v>0</v>
      </c>
      <c r="AC53" s="57">
        <v>41</v>
      </c>
      <c r="AD53" s="57">
        <v>20</v>
      </c>
    </row>
    <row r="54" spans="1:30" ht="51.75" customHeight="1" x14ac:dyDescent="0.2">
      <c r="A54" s="7" t="s">
        <v>99</v>
      </c>
      <c r="B54" s="36" t="s">
        <v>5</v>
      </c>
      <c r="C54" s="16">
        <v>80173.399999999994</v>
      </c>
      <c r="D54" s="16">
        <v>38702.199999999997</v>
      </c>
      <c r="E54" s="16">
        <v>48218.5</v>
      </c>
      <c r="F54" s="16">
        <v>0</v>
      </c>
      <c r="G54" s="17">
        <v>80080.3</v>
      </c>
      <c r="H54" s="17">
        <v>38692.400000000001</v>
      </c>
      <c r="I54" s="17">
        <v>48218.5</v>
      </c>
      <c r="J54" s="17">
        <v>0</v>
      </c>
      <c r="K54" s="37" t="s">
        <v>56</v>
      </c>
      <c r="L54" s="7" t="s">
        <v>39</v>
      </c>
      <c r="M54" s="30">
        <v>10493.4</v>
      </c>
      <c r="N54" s="30">
        <v>20358</v>
      </c>
      <c r="O54" s="30">
        <v>34305.699999999997</v>
      </c>
      <c r="P54" s="30">
        <v>24172.2</v>
      </c>
      <c r="Q54" s="30">
        <v>11446.4</v>
      </c>
      <c r="R54" s="30">
        <v>7503.5</v>
      </c>
      <c r="S54" s="30">
        <v>5309.2</v>
      </c>
      <c r="T54" s="30">
        <v>5728.2</v>
      </c>
      <c r="U54" s="30">
        <v>5444.4</v>
      </c>
      <c r="V54" s="30">
        <v>10493.4</v>
      </c>
      <c r="W54" s="57">
        <v>20182.400000000001</v>
      </c>
      <c r="X54" s="57">
        <v>34305.699999999997</v>
      </c>
      <c r="Y54" s="57">
        <v>25228</v>
      </c>
      <c r="Z54" s="57">
        <v>11002.9</v>
      </c>
      <c r="AA54" s="57">
        <v>7503.5</v>
      </c>
      <c r="AB54" s="57">
        <v>5309.2</v>
      </c>
      <c r="AC54" s="57">
        <v>5728.2</v>
      </c>
      <c r="AD54" s="57">
        <v>5444.4</v>
      </c>
    </row>
    <row r="55" spans="1:30" ht="66.75" customHeight="1" x14ac:dyDescent="0.2">
      <c r="A55" s="20" t="s">
        <v>100</v>
      </c>
      <c r="B55" s="47" t="s">
        <v>6</v>
      </c>
      <c r="C55" s="19">
        <v>29594</v>
      </c>
      <c r="D55" s="19">
        <v>0</v>
      </c>
      <c r="E55" s="19">
        <v>0</v>
      </c>
      <c r="F55" s="19">
        <v>0</v>
      </c>
      <c r="G55" s="19">
        <v>29428.2</v>
      </c>
      <c r="H55" s="19">
        <v>0</v>
      </c>
      <c r="I55" s="19">
        <v>0</v>
      </c>
      <c r="J55" s="19">
        <v>0</v>
      </c>
      <c r="K55" s="94" t="s">
        <v>57</v>
      </c>
      <c r="L55" s="20" t="s">
        <v>39</v>
      </c>
      <c r="M55" s="51" t="s">
        <v>180</v>
      </c>
      <c r="N55" s="51" t="s">
        <v>193</v>
      </c>
      <c r="O55" s="51" t="s">
        <v>193</v>
      </c>
      <c r="P55" s="51" t="s">
        <v>199</v>
      </c>
      <c r="Q55" s="51" t="s">
        <v>200</v>
      </c>
      <c r="R55" s="51" t="s">
        <v>200</v>
      </c>
      <c r="S55" s="51" t="s">
        <v>201</v>
      </c>
      <c r="T55" s="51" t="s">
        <v>202</v>
      </c>
      <c r="U55" s="51" t="s">
        <v>203</v>
      </c>
      <c r="V55" s="51" t="s">
        <v>180</v>
      </c>
      <c r="W55" s="57">
        <v>1498</v>
      </c>
      <c r="X55" s="57">
        <v>1498</v>
      </c>
      <c r="Y55" s="57">
        <v>1447.3</v>
      </c>
      <c r="Z55" s="57">
        <v>1381</v>
      </c>
      <c r="AA55" s="57">
        <v>1381</v>
      </c>
      <c r="AB55" s="57">
        <v>2101.3000000000002</v>
      </c>
      <c r="AC55" s="57">
        <v>1280</v>
      </c>
      <c r="AD55" s="57">
        <v>777.8</v>
      </c>
    </row>
    <row r="56" spans="1:30" ht="33.75" customHeight="1" x14ac:dyDescent="0.2">
      <c r="A56" s="7" t="s">
        <v>101</v>
      </c>
      <c r="B56" s="26" t="s">
        <v>82</v>
      </c>
      <c r="C56" s="9">
        <v>42219.9</v>
      </c>
      <c r="D56" s="9">
        <v>0</v>
      </c>
      <c r="E56" s="9">
        <v>0</v>
      </c>
      <c r="F56" s="9">
        <v>0</v>
      </c>
      <c r="G56" s="19">
        <v>42206.400000000001</v>
      </c>
      <c r="H56" s="19">
        <v>0</v>
      </c>
      <c r="I56" s="19">
        <v>0</v>
      </c>
      <c r="J56" s="19">
        <v>0</v>
      </c>
      <c r="K56" s="37" t="s">
        <v>181</v>
      </c>
      <c r="L56" s="60" t="s">
        <v>182</v>
      </c>
      <c r="M56" s="60">
        <v>1528.9</v>
      </c>
      <c r="N56" s="58">
        <v>3341.3</v>
      </c>
      <c r="O56" s="9">
        <v>948.3</v>
      </c>
      <c r="P56" s="9">
        <v>2772</v>
      </c>
      <c r="Q56" s="9">
        <v>0</v>
      </c>
      <c r="R56" s="9">
        <v>0</v>
      </c>
      <c r="S56" s="9">
        <v>2914</v>
      </c>
      <c r="T56" s="9">
        <v>0</v>
      </c>
      <c r="U56" s="9">
        <v>0</v>
      </c>
      <c r="V56" s="30">
        <v>1528.9</v>
      </c>
      <c r="W56" s="57">
        <v>3341.3</v>
      </c>
      <c r="X56" s="57">
        <v>948.3</v>
      </c>
      <c r="Y56" s="57">
        <v>2772</v>
      </c>
      <c r="Z56" s="57">
        <v>0</v>
      </c>
      <c r="AA56" s="57">
        <v>0</v>
      </c>
      <c r="AB56" s="57">
        <v>2914</v>
      </c>
      <c r="AC56" s="57">
        <v>0</v>
      </c>
      <c r="AD56" s="57">
        <v>0</v>
      </c>
    </row>
    <row r="57" spans="1:30" ht="54.75" customHeight="1" x14ac:dyDescent="0.2">
      <c r="A57" s="34" t="s">
        <v>18</v>
      </c>
      <c r="B57" s="32" t="s">
        <v>58</v>
      </c>
      <c r="C57" s="33">
        <f>C58+C59+C60</f>
        <v>496456.1</v>
      </c>
      <c r="D57" s="33">
        <v>0</v>
      </c>
      <c r="E57" s="33">
        <v>0</v>
      </c>
      <c r="F57" s="33">
        <v>0</v>
      </c>
      <c r="G57" s="33">
        <f>G58+G59+G60</f>
        <v>491887.60000000003</v>
      </c>
      <c r="H57" s="33">
        <v>0</v>
      </c>
      <c r="I57" s="33">
        <v>0</v>
      </c>
      <c r="J57" s="33">
        <v>0</v>
      </c>
      <c r="K57" s="102"/>
      <c r="L57" s="59"/>
      <c r="M57" s="59"/>
      <c r="N57" s="32"/>
      <c r="O57" s="32"/>
      <c r="P57" s="32"/>
      <c r="Q57" s="32"/>
      <c r="R57" s="32"/>
      <c r="S57" s="32"/>
      <c r="T57" s="32"/>
      <c r="U57" s="32"/>
      <c r="V57" s="32"/>
      <c r="W57" s="76"/>
      <c r="X57" s="76"/>
      <c r="Y57" s="76"/>
      <c r="Z57" s="76"/>
      <c r="AA57" s="76"/>
      <c r="AB57" s="76"/>
      <c r="AC57" s="76"/>
      <c r="AD57" s="76"/>
    </row>
    <row r="58" spans="1:30" ht="68.25" customHeight="1" x14ac:dyDescent="0.2">
      <c r="A58" s="8" t="s">
        <v>30</v>
      </c>
      <c r="B58" s="36" t="s">
        <v>9</v>
      </c>
      <c r="C58" s="17">
        <v>485002.1</v>
      </c>
      <c r="D58" s="17">
        <v>0</v>
      </c>
      <c r="E58" s="17">
        <v>0</v>
      </c>
      <c r="F58" s="17">
        <v>0</v>
      </c>
      <c r="G58" s="17">
        <v>480757.4</v>
      </c>
      <c r="H58" s="17">
        <v>0</v>
      </c>
      <c r="I58" s="17">
        <v>0</v>
      </c>
      <c r="J58" s="17">
        <v>0</v>
      </c>
      <c r="K58" s="93" t="s">
        <v>59</v>
      </c>
      <c r="L58" s="8" t="s">
        <v>39</v>
      </c>
      <c r="M58" s="18">
        <v>436754</v>
      </c>
      <c r="N58" s="18">
        <v>315216</v>
      </c>
      <c r="O58" s="18">
        <v>375772</v>
      </c>
      <c r="P58" s="18">
        <v>396916</v>
      </c>
      <c r="Q58" s="18">
        <v>402136</v>
      </c>
      <c r="R58" s="18">
        <v>441891</v>
      </c>
      <c r="S58" s="18">
        <v>441891</v>
      </c>
      <c r="T58" s="18">
        <v>436754</v>
      </c>
      <c r="U58" s="18">
        <v>436754</v>
      </c>
      <c r="V58" s="18">
        <v>436754</v>
      </c>
      <c r="W58" s="57">
        <v>315216</v>
      </c>
      <c r="X58" s="57">
        <v>375772</v>
      </c>
      <c r="Y58" s="57">
        <v>407629.6</v>
      </c>
      <c r="Z58" s="57">
        <v>402136</v>
      </c>
      <c r="AA58" s="57">
        <v>441891</v>
      </c>
      <c r="AB58" s="57">
        <v>441891</v>
      </c>
      <c r="AC58" s="57">
        <v>436754</v>
      </c>
      <c r="AD58" s="57">
        <v>436754</v>
      </c>
    </row>
    <row r="59" spans="1:30" ht="30" customHeight="1" x14ac:dyDescent="0.2">
      <c r="A59" s="8" t="s">
        <v>102</v>
      </c>
      <c r="B59" s="89" t="s">
        <v>3</v>
      </c>
      <c r="C59" s="19">
        <v>11401</v>
      </c>
      <c r="D59" s="19">
        <v>0</v>
      </c>
      <c r="E59" s="19">
        <v>0</v>
      </c>
      <c r="F59" s="19">
        <v>0</v>
      </c>
      <c r="G59" s="19">
        <v>11077.2</v>
      </c>
      <c r="H59" s="19">
        <v>0</v>
      </c>
      <c r="I59" s="19">
        <v>0</v>
      </c>
      <c r="J59" s="19">
        <v>0</v>
      </c>
      <c r="K59" s="93" t="s">
        <v>60</v>
      </c>
      <c r="L59" s="8" t="s">
        <v>42</v>
      </c>
      <c r="M59" s="20">
        <v>892.6</v>
      </c>
      <c r="N59" s="20">
        <v>892.6</v>
      </c>
      <c r="O59" s="20">
        <v>892.6</v>
      </c>
      <c r="P59" s="20">
        <v>892.6</v>
      </c>
      <c r="Q59" s="20">
        <v>892.6</v>
      </c>
      <c r="R59" s="20">
        <v>892.6</v>
      </c>
      <c r="S59" s="20">
        <v>2105.6</v>
      </c>
      <c r="T59" s="20">
        <v>2105.6</v>
      </c>
      <c r="U59" s="20">
        <v>2105.6</v>
      </c>
      <c r="V59" s="20">
        <v>892.6</v>
      </c>
      <c r="W59" s="57">
        <v>892.6</v>
      </c>
      <c r="X59" s="57">
        <v>892.6</v>
      </c>
      <c r="Y59" s="57">
        <v>892.6</v>
      </c>
      <c r="Z59" s="57">
        <v>892.6</v>
      </c>
      <c r="AA59" s="57">
        <v>892.6</v>
      </c>
      <c r="AB59" s="57">
        <v>2105.6</v>
      </c>
      <c r="AC59" s="57">
        <v>2105.6</v>
      </c>
      <c r="AD59" s="57">
        <v>2105.6</v>
      </c>
    </row>
    <row r="60" spans="1:30" ht="30" customHeight="1" x14ac:dyDescent="0.2">
      <c r="A60" s="8" t="s">
        <v>157</v>
      </c>
      <c r="B60" s="26" t="s">
        <v>158</v>
      </c>
      <c r="C60" s="19">
        <v>53</v>
      </c>
      <c r="D60" s="19">
        <v>0</v>
      </c>
      <c r="E60" s="19">
        <v>0</v>
      </c>
      <c r="F60" s="19">
        <v>0</v>
      </c>
      <c r="G60" s="19">
        <v>53</v>
      </c>
      <c r="H60" s="19">
        <v>0</v>
      </c>
      <c r="I60" s="19">
        <v>0</v>
      </c>
      <c r="J60" s="19">
        <v>0</v>
      </c>
      <c r="K60" s="54" t="s">
        <v>183</v>
      </c>
      <c r="L60" s="60" t="s">
        <v>41</v>
      </c>
      <c r="M60" s="60">
        <v>315</v>
      </c>
      <c r="N60" s="53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315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</row>
    <row r="61" spans="1:30" s="2" customFormat="1" ht="60.75" customHeight="1" x14ac:dyDescent="0.2">
      <c r="A61" s="32" t="s">
        <v>20</v>
      </c>
      <c r="B61" s="32" t="s">
        <v>26</v>
      </c>
      <c r="C61" s="33">
        <f>C62+C63+C64+C66+C67</f>
        <v>120821.80000000002</v>
      </c>
      <c r="D61" s="33">
        <v>0</v>
      </c>
      <c r="E61" s="33">
        <v>0</v>
      </c>
      <c r="F61" s="33">
        <v>0</v>
      </c>
      <c r="G61" s="33">
        <f>G62+G63+G64+G66+G67</f>
        <v>120788.80000000002</v>
      </c>
      <c r="H61" s="33">
        <v>0</v>
      </c>
      <c r="I61" s="33">
        <v>0</v>
      </c>
      <c r="J61" s="33">
        <v>0</v>
      </c>
      <c r="K61" s="103"/>
      <c r="L61" s="59"/>
      <c r="M61" s="59"/>
      <c r="N61" s="32"/>
      <c r="O61" s="32"/>
      <c r="P61" s="32"/>
      <c r="Q61" s="32"/>
      <c r="R61" s="32"/>
      <c r="S61" s="32"/>
      <c r="T61" s="32"/>
      <c r="U61" s="32"/>
      <c r="V61" s="32"/>
      <c r="W61" s="80"/>
      <c r="X61" s="80"/>
      <c r="Y61" s="80"/>
      <c r="Z61" s="80"/>
      <c r="AA61" s="80"/>
      <c r="AB61" s="80"/>
      <c r="AC61" s="80"/>
      <c r="AD61" s="80"/>
    </row>
    <row r="62" spans="1:30" ht="36" customHeight="1" x14ac:dyDescent="0.2">
      <c r="A62" s="7" t="s">
        <v>2</v>
      </c>
      <c r="B62" s="36" t="s">
        <v>61</v>
      </c>
      <c r="C62" s="16">
        <v>92973.1</v>
      </c>
      <c r="D62" s="16">
        <v>0</v>
      </c>
      <c r="E62" s="16">
        <v>0</v>
      </c>
      <c r="F62" s="16">
        <v>0</v>
      </c>
      <c r="G62" s="16">
        <v>92973.1</v>
      </c>
      <c r="H62" s="16">
        <v>0</v>
      </c>
      <c r="I62" s="16">
        <v>0</v>
      </c>
      <c r="J62" s="16">
        <v>0</v>
      </c>
      <c r="K62" s="37" t="s">
        <v>62</v>
      </c>
      <c r="L62" s="8" t="s">
        <v>39</v>
      </c>
      <c r="M62" s="17">
        <v>286513</v>
      </c>
      <c r="N62" s="17">
        <v>281027</v>
      </c>
      <c r="O62" s="17">
        <v>288349</v>
      </c>
      <c r="P62" s="17">
        <v>288349</v>
      </c>
      <c r="Q62" s="17">
        <v>289955</v>
      </c>
      <c r="R62" s="17">
        <v>279755</v>
      </c>
      <c r="S62" s="17">
        <v>220604</v>
      </c>
      <c r="T62" s="17">
        <v>220604</v>
      </c>
      <c r="U62" s="17">
        <v>220604</v>
      </c>
      <c r="V62" s="17">
        <v>286513</v>
      </c>
      <c r="W62" s="57">
        <v>281027</v>
      </c>
      <c r="X62" s="57">
        <v>288349</v>
      </c>
      <c r="Y62" s="57">
        <v>287046</v>
      </c>
      <c r="Z62" s="57">
        <v>289955</v>
      </c>
      <c r="AA62" s="57">
        <v>279755</v>
      </c>
      <c r="AB62" s="57">
        <v>220604</v>
      </c>
      <c r="AC62" s="57">
        <v>220604</v>
      </c>
      <c r="AD62" s="57">
        <v>220604</v>
      </c>
    </row>
    <row r="63" spans="1:30" ht="36" customHeight="1" x14ac:dyDescent="0.2">
      <c r="A63" s="7" t="s">
        <v>159</v>
      </c>
      <c r="B63" s="26" t="s">
        <v>160</v>
      </c>
      <c r="C63" s="16">
        <v>315</v>
      </c>
      <c r="D63" s="16">
        <v>0</v>
      </c>
      <c r="E63" s="16">
        <v>0</v>
      </c>
      <c r="F63" s="16">
        <v>0</v>
      </c>
      <c r="G63" s="16">
        <v>315</v>
      </c>
      <c r="H63" s="16">
        <v>0</v>
      </c>
      <c r="I63" s="16">
        <v>0</v>
      </c>
      <c r="J63" s="16">
        <v>0</v>
      </c>
      <c r="K63" s="54" t="s">
        <v>194</v>
      </c>
      <c r="L63" s="60" t="s">
        <v>184</v>
      </c>
      <c r="M63" s="60">
        <v>320</v>
      </c>
      <c r="N63" s="62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320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7">
        <v>0</v>
      </c>
    </row>
    <row r="64" spans="1:30" ht="30" customHeight="1" x14ac:dyDescent="0.2">
      <c r="A64" s="127" t="s">
        <v>83</v>
      </c>
      <c r="B64" s="128" t="s">
        <v>64</v>
      </c>
      <c r="C64" s="121">
        <v>21064.6</v>
      </c>
      <c r="D64" s="121">
        <v>0</v>
      </c>
      <c r="E64" s="125">
        <v>0</v>
      </c>
      <c r="F64" s="125">
        <v>0</v>
      </c>
      <c r="G64" s="121">
        <v>21063.599999999999</v>
      </c>
      <c r="H64" s="121">
        <v>0</v>
      </c>
      <c r="I64" s="125">
        <v>0</v>
      </c>
      <c r="J64" s="125">
        <v>0</v>
      </c>
      <c r="K64" s="83" t="s">
        <v>65</v>
      </c>
      <c r="L64" s="63" t="s">
        <v>63</v>
      </c>
      <c r="M64" s="60">
        <v>330</v>
      </c>
      <c r="N64" s="66">
        <v>350</v>
      </c>
      <c r="O64" s="67">
        <v>330</v>
      </c>
      <c r="P64" s="67">
        <v>330</v>
      </c>
      <c r="Q64" s="67">
        <v>330</v>
      </c>
      <c r="R64" s="67">
        <v>430</v>
      </c>
      <c r="S64" s="67">
        <v>495</v>
      </c>
      <c r="T64" s="67">
        <v>218.7</v>
      </c>
      <c r="U64" s="67">
        <v>835.3</v>
      </c>
      <c r="V64" s="60">
        <v>330</v>
      </c>
      <c r="W64" s="77">
        <v>350</v>
      </c>
      <c r="X64" s="57">
        <v>330</v>
      </c>
      <c r="Y64" s="57">
        <v>330</v>
      </c>
      <c r="Z64" s="57">
        <v>330</v>
      </c>
      <c r="AA64" s="57">
        <v>430</v>
      </c>
      <c r="AB64" s="57">
        <v>474</v>
      </c>
      <c r="AC64" s="57">
        <v>218.7</v>
      </c>
      <c r="AD64" s="57">
        <v>835.3</v>
      </c>
    </row>
    <row r="65" spans="1:76" s="14" customFormat="1" ht="29.25" customHeight="1" x14ac:dyDescent="0.2">
      <c r="A65" s="127"/>
      <c r="B65" s="128"/>
      <c r="C65" s="121"/>
      <c r="D65" s="121"/>
      <c r="E65" s="126"/>
      <c r="F65" s="126"/>
      <c r="G65" s="121"/>
      <c r="H65" s="121"/>
      <c r="I65" s="126"/>
      <c r="J65" s="126"/>
      <c r="K65" s="37" t="s">
        <v>66</v>
      </c>
      <c r="L65" s="7" t="s">
        <v>41</v>
      </c>
      <c r="M65" s="60">
        <v>55</v>
      </c>
      <c r="N65" s="68">
        <v>54</v>
      </c>
      <c r="O65" s="69">
        <v>0</v>
      </c>
      <c r="P65" s="69">
        <v>59</v>
      </c>
      <c r="Q65" s="69">
        <v>59</v>
      </c>
      <c r="R65" s="69">
        <v>59</v>
      </c>
      <c r="S65" s="69">
        <v>54</v>
      </c>
      <c r="T65" s="69">
        <v>14</v>
      </c>
      <c r="U65" s="69">
        <v>326</v>
      </c>
      <c r="V65" s="60">
        <v>55</v>
      </c>
      <c r="W65" s="78">
        <v>54</v>
      </c>
      <c r="X65" s="79">
        <v>0</v>
      </c>
      <c r="Y65" s="79">
        <v>59</v>
      </c>
      <c r="Z65" s="79">
        <v>59</v>
      </c>
      <c r="AA65" s="79">
        <v>70</v>
      </c>
      <c r="AB65" s="79">
        <v>54</v>
      </c>
      <c r="AC65" s="79">
        <v>14</v>
      </c>
      <c r="AD65" s="79">
        <v>326</v>
      </c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1:76" s="14" customFormat="1" ht="36.75" customHeight="1" x14ac:dyDescent="0.2">
      <c r="A66" s="7" t="s">
        <v>22</v>
      </c>
      <c r="B66" s="36" t="s">
        <v>11</v>
      </c>
      <c r="C66" s="16">
        <v>526.5</v>
      </c>
      <c r="D66" s="16">
        <v>0</v>
      </c>
      <c r="E66" s="16">
        <v>0</v>
      </c>
      <c r="F66" s="16">
        <v>0</v>
      </c>
      <c r="G66" s="16">
        <v>525</v>
      </c>
      <c r="H66" s="16">
        <v>0</v>
      </c>
      <c r="I66" s="16">
        <v>0</v>
      </c>
      <c r="J66" s="16">
        <v>0</v>
      </c>
      <c r="K66" s="37" t="s">
        <v>67</v>
      </c>
      <c r="L66" s="8" t="s">
        <v>68</v>
      </c>
      <c r="M66" s="64">
        <v>0</v>
      </c>
      <c r="N66" s="52">
        <v>2</v>
      </c>
      <c r="O66" s="52">
        <v>2</v>
      </c>
      <c r="P66" s="52">
        <v>3</v>
      </c>
      <c r="Q66" s="52">
        <v>3</v>
      </c>
      <c r="R66" s="52">
        <v>3</v>
      </c>
      <c r="S66" s="52">
        <v>5</v>
      </c>
      <c r="T66" s="52">
        <v>5</v>
      </c>
      <c r="U66" s="52">
        <v>5</v>
      </c>
      <c r="V66" s="65">
        <v>0</v>
      </c>
      <c r="W66" s="79">
        <v>2</v>
      </c>
      <c r="X66" s="79">
        <v>2</v>
      </c>
      <c r="Y66" s="79">
        <v>3</v>
      </c>
      <c r="Z66" s="79">
        <v>3</v>
      </c>
      <c r="AA66" s="79">
        <v>3</v>
      </c>
      <c r="AB66" s="79">
        <v>5</v>
      </c>
      <c r="AC66" s="79">
        <v>5</v>
      </c>
      <c r="AD66" s="79">
        <v>5</v>
      </c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1:76" s="14" customFormat="1" ht="36" customHeight="1" x14ac:dyDescent="0.2">
      <c r="A67" s="7" t="s">
        <v>185</v>
      </c>
      <c r="B67" s="26" t="s">
        <v>186</v>
      </c>
      <c r="C67" s="16">
        <v>5942.6</v>
      </c>
      <c r="D67" s="16">
        <v>0</v>
      </c>
      <c r="E67" s="16">
        <v>0</v>
      </c>
      <c r="F67" s="16">
        <v>0</v>
      </c>
      <c r="G67" s="16">
        <v>5912.1</v>
      </c>
      <c r="H67" s="16">
        <v>0</v>
      </c>
      <c r="I67" s="16">
        <v>0</v>
      </c>
      <c r="J67" s="16">
        <v>0</v>
      </c>
      <c r="K67" s="37" t="s">
        <v>195</v>
      </c>
      <c r="L67" s="8" t="s">
        <v>41</v>
      </c>
      <c r="M67" s="64">
        <v>0</v>
      </c>
      <c r="N67" s="52">
        <v>0</v>
      </c>
      <c r="O67" s="52">
        <v>386</v>
      </c>
      <c r="P67" s="52">
        <v>0</v>
      </c>
      <c r="Q67" s="52">
        <v>74</v>
      </c>
      <c r="R67" s="52">
        <v>0</v>
      </c>
      <c r="S67" s="52">
        <v>0</v>
      </c>
      <c r="T67" s="52">
        <v>0</v>
      </c>
      <c r="U67" s="52">
        <v>0</v>
      </c>
      <c r="V67" s="65">
        <v>0</v>
      </c>
      <c r="W67" s="79">
        <v>0</v>
      </c>
      <c r="X67" s="79">
        <v>386</v>
      </c>
      <c r="Y67" s="79">
        <v>0</v>
      </c>
      <c r="Z67" s="79">
        <v>74</v>
      </c>
      <c r="AA67" s="79">
        <v>0</v>
      </c>
      <c r="AB67" s="79">
        <v>0</v>
      </c>
      <c r="AC67" s="79">
        <v>0</v>
      </c>
      <c r="AD67" s="79">
        <v>0</v>
      </c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1:76" s="2" customFormat="1" ht="57.75" customHeight="1" x14ac:dyDescent="0.2">
      <c r="A68" s="32" t="s">
        <v>28</v>
      </c>
      <c r="B68" s="96" t="s">
        <v>19</v>
      </c>
      <c r="C68" s="33">
        <f>C69+C72+C73+C71</f>
        <v>227134.8</v>
      </c>
      <c r="D68" s="33">
        <v>0</v>
      </c>
      <c r="E68" s="33">
        <v>0</v>
      </c>
      <c r="F68" s="33">
        <v>0</v>
      </c>
      <c r="G68" s="33">
        <f>G69+G72+G73+G71</f>
        <v>225294.30000000002</v>
      </c>
      <c r="H68" s="33">
        <v>0</v>
      </c>
      <c r="I68" s="33">
        <v>0</v>
      </c>
      <c r="J68" s="33">
        <v>0</v>
      </c>
      <c r="K68" s="85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80"/>
      <c r="X68" s="80"/>
      <c r="Y68" s="80"/>
      <c r="Z68" s="80"/>
      <c r="AA68" s="80"/>
      <c r="AB68" s="80"/>
      <c r="AC68" s="80"/>
      <c r="AD68" s="80"/>
    </row>
    <row r="69" spans="1:76" ht="39" customHeight="1" x14ac:dyDescent="0.2">
      <c r="A69" s="127" t="s">
        <v>103</v>
      </c>
      <c r="B69" s="128" t="s">
        <v>69</v>
      </c>
      <c r="C69" s="129">
        <v>224733.6</v>
      </c>
      <c r="D69" s="129">
        <v>0</v>
      </c>
      <c r="E69" s="119">
        <v>0</v>
      </c>
      <c r="F69" s="119">
        <v>0</v>
      </c>
      <c r="G69" s="123">
        <v>223094.7</v>
      </c>
      <c r="H69" s="123">
        <v>0</v>
      </c>
      <c r="I69" s="117">
        <v>0</v>
      </c>
      <c r="J69" s="117">
        <v>0</v>
      </c>
      <c r="K69" s="90" t="s">
        <v>70</v>
      </c>
      <c r="L69" s="8" t="s">
        <v>39</v>
      </c>
      <c r="M69" s="19">
        <v>135682.4</v>
      </c>
      <c r="N69" s="19">
        <v>131071.7</v>
      </c>
      <c r="O69" s="19">
        <v>137507</v>
      </c>
      <c r="P69" s="19">
        <v>137927</v>
      </c>
      <c r="Q69" s="19">
        <v>149712</v>
      </c>
      <c r="R69" s="19">
        <v>142037.4</v>
      </c>
      <c r="S69" s="19">
        <v>135682.4</v>
      </c>
      <c r="T69" s="19">
        <v>135682.4</v>
      </c>
      <c r="U69" s="19">
        <v>135682.4</v>
      </c>
      <c r="V69" s="19">
        <v>135682.4</v>
      </c>
      <c r="W69" s="57">
        <v>131071.7</v>
      </c>
      <c r="X69" s="57">
        <v>137507</v>
      </c>
      <c r="Y69" s="57">
        <v>145923.5</v>
      </c>
      <c r="Z69" s="57">
        <v>149712</v>
      </c>
      <c r="AA69" s="57">
        <v>142037.4</v>
      </c>
      <c r="AB69" s="57">
        <v>135682.4</v>
      </c>
      <c r="AC69" s="57">
        <v>135682.4</v>
      </c>
      <c r="AD69" s="57">
        <v>135682.4</v>
      </c>
    </row>
    <row r="70" spans="1:76" s="14" customFormat="1" ht="38.25" customHeight="1" x14ac:dyDescent="0.2">
      <c r="A70" s="127"/>
      <c r="B70" s="128"/>
      <c r="C70" s="129"/>
      <c r="D70" s="129"/>
      <c r="E70" s="118"/>
      <c r="F70" s="118"/>
      <c r="G70" s="123"/>
      <c r="H70" s="123"/>
      <c r="I70" s="118"/>
      <c r="J70" s="118"/>
      <c r="K70" s="90" t="s">
        <v>71</v>
      </c>
      <c r="L70" s="8" t="s">
        <v>39</v>
      </c>
      <c r="M70" s="19">
        <v>617150.4</v>
      </c>
      <c r="N70" s="19">
        <v>580853.1</v>
      </c>
      <c r="O70" s="19">
        <v>567410</v>
      </c>
      <c r="P70" s="19">
        <v>587920</v>
      </c>
      <c r="Q70" s="19">
        <v>604225</v>
      </c>
      <c r="R70" s="19">
        <v>617150.43999999994</v>
      </c>
      <c r="S70" s="19">
        <v>617150.4</v>
      </c>
      <c r="T70" s="19">
        <v>617150.4</v>
      </c>
      <c r="U70" s="19">
        <v>617150.4</v>
      </c>
      <c r="V70" s="19">
        <f>M70</f>
        <v>617150.4</v>
      </c>
      <c r="W70" s="79">
        <v>580853.1</v>
      </c>
      <c r="X70" s="79">
        <v>567410</v>
      </c>
      <c r="Y70" s="79">
        <v>587920</v>
      </c>
      <c r="Z70" s="79">
        <v>604225</v>
      </c>
      <c r="AA70" s="79">
        <v>617150.43999999994</v>
      </c>
      <c r="AB70" s="79">
        <v>617150.4</v>
      </c>
      <c r="AC70" s="79">
        <v>617150.4</v>
      </c>
      <c r="AD70" s="79">
        <v>617150.4</v>
      </c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1:76" s="14" customFormat="1" ht="87.75" customHeight="1" x14ac:dyDescent="0.2">
      <c r="A71" s="7" t="s">
        <v>161</v>
      </c>
      <c r="B71" s="26" t="s">
        <v>162</v>
      </c>
      <c r="C71" s="9">
        <v>500</v>
      </c>
      <c r="D71" s="9">
        <v>0</v>
      </c>
      <c r="E71" s="9">
        <v>0</v>
      </c>
      <c r="F71" s="9">
        <v>0</v>
      </c>
      <c r="G71" s="19">
        <v>500</v>
      </c>
      <c r="H71" s="19">
        <v>0</v>
      </c>
      <c r="I71" s="19">
        <v>0</v>
      </c>
      <c r="J71" s="19">
        <v>0</v>
      </c>
      <c r="K71" s="54" t="s">
        <v>187</v>
      </c>
      <c r="L71" s="60" t="s">
        <v>182</v>
      </c>
      <c r="M71" s="60">
        <v>6873</v>
      </c>
      <c r="N71" s="70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6873</v>
      </c>
      <c r="W71" s="79">
        <v>0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0</v>
      </c>
      <c r="AD71" s="79">
        <v>0</v>
      </c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1:76" ht="41.25" customHeight="1" x14ac:dyDescent="0.2">
      <c r="A72" s="8" t="s">
        <v>104</v>
      </c>
      <c r="B72" s="89" t="s">
        <v>84</v>
      </c>
      <c r="C72" s="19">
        <v>1571.4</v>
      </c>
      <c r="D72" s="19">
        <v>0</v>
      </c>
      <c r="E72" s="19">
        <v>0</v>
      </c>
      <c r="F72" s="19">
        <v>0</v>
      </c>
      <c r="G72" s="19">
        <v>1379.4</v>
      </c>
      <c r="H72" s="19">
        <v>0</v>
      </c>
      <c r="I72" s="19">
        <v>0</v>
      </c>
      <c r="J72" s="19">
        <v>0</v>
      </c>
      <c r="K72" s="91" t="s">
        <v>86</v>
      </c>
      <c r="L72" s="63" t="s">
        <v>87</v>
      </c>
      <c r="M72" s="15">
        <v>1.8</v>
      </c>
      <c r="N72" s="7">
        <v>4.5</v>
      </c>
      <c r="O72" s="7">
        <v>6.3</v>
      </c>
      <c r="P72" s="7">
        <v>6.3</v>
      </c>
      <c r="Q72" s="7">
        <v>0</v>
      </c>
      <c r="R72" s="7">
        <v>16.5</v>
      </c>
      <c r="S72" s="7">
        <v>4</v>
      </c>
      <c r="T72" s="7">
        <v>7.1</v>
      </c>
      <c r="U72" s="7">
        <v>6</v>
      </c>
      <c r="V72" s="20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16.5</v>
      </c>
      <c r="AB72" s="57">
        <v>4</v>
      </c>
      <c r="AC72" s="57">
        <v>7.1</v>
      </c>
      <c r="AD72" s="57">
        <v>4.5999999999999996</v>
      </c>
    </row>
    <row r="73" spans="1:76" ht="61.5" customHeight="1" x14ac:dyDescent="0.2">
      <c r="A73" s="8" t="s">
        <v>29</v>
      </c>
      <c r="B73" s="89" t="s">
        <v>72</v>
      </c>
      <c r="C73" s="19">
        <v>329.8</v>
      </c>
      <c r="D73" s="19">
        <v>0</v>
      </c>
      <c r="E73" s="19">
        <v>0</v>
      </c>
      <c r="F73" s="19">
        <v>0</v>
      </c>
      <c r="G73" s="19">
        <v>320.2</v>
      </c>
      <c r="H73" s="19">
        <v>0</v>
      </c>
      <c r="I73" s="19">
        <v>0</v>
      </c>
      <c r="J73" s="19">
        <v>0</v>
      </c>
      <c r="K73" s="90" t="s">
        <v>67</v>
      </c>
      <c r="L73" s="8" t="s">
        <v>39</v>
      </c>
      <c r="M73" s="20">
        <v>500</v>
      </c>
      <c r="N73" s="20">
        <v>20000</v>
      </c>
      <c r="O73" s="20">
        <v>50000</v>
      </c>
      <c r="P73" s="20">
        <v>70000</v>
      </c>
      <c r="Q73" s="20">
        <v>70000</v>
      </c>
      <c r="R73" s="20">
        <v>70000</v>
      </c>
      <c r="S73" s="20">
        <v>70000</v>
      </c>
      <c r="T73" s="20">
        <v>70000</v>
      </c>
      <c r="U73" s="20">
        <v>85000</v>
      </c>
      <c r="V73" s="20">
        <v>500</v>
      </c>
      <c r="W73" s="57">
        <v>20000</v>
      </c>
      <c r="X73" s="57">
        <v>50000</v>
      </c>
      <c r="Y73" s="57">
        <v>70000</v>
      </c>
      <c r="Z73" s="57">
        <v>70000</v>
      </c>
      <c r="AA73" s="57">
        <v>70000</v>
      </c>
      <c r="AB73" s="57">
        <v>70000</v>
      </c>
      <c r="AC73" s="57">
        <v>70000</v>
      </c>
      <c r="AD73" s="57">
        <v>85000</v>
      </c>
    </row>
    <row r="74" spans="1:76" s="2" customFormat="1" ht="70.5" customHeight="1" x14ac:dyDescent="0.2">
      <c r="A74" s="32" t="s">
        <v>25</v>
      </c>
      <c r="B74" s="32" t="s">
        <v>21</v>
      </c>
      <c r="C74" s="33">
        <f>C75+C77+C78+C79</f>
        <v>28278.400000000001</v>
      </c>
      <c r="D74" s="33">
        <v>0</v>
      </c>
      <c r="E74" s="33">
        <v>0</v>
      </c>
      <c r="F74" s="33">
        <v>0</v>
      </c>
      <c r="G74" s="33">
        <f>G75+G77+G78+G79</f>
        <v>28160.5</v>
      </c>
      <c r="H74" s="33">
        <v>0</v>
      </c>
      <c r="I74" s="33">
        <v>0</v>
      </c>
      <c r="J74" s="33">
        <v>0</v>
      </c>
      <c r="K74" s="50"/>
      <c r="L74" s="71"/>
      <c r="M74" s="71"/>
      <c r="N74" s="32"/>
      <c r="O74" s="32"/>
      <c r="P74" s="32"/>
      <c r="Q74" s="32"/>
      <c r="R74" s="32"/>
      <c r="S74" s="32"/>
      <c r="T74" s="32"/>
      <c r="U74" s="32"/>
      <c r="V74" s="32"/>
      <c r="W74" s="80"/>
      <c r="X74" s="80"/>
      <c r="Y74" s="80"/>
      <c r="Z74" s="80"/>
      <c r="AA74" s="80"/>
      <c r="AB74" s="80"/>
      <c r="AC74" s="80"/>
      <c r="AD74" s="80"/>
    </row>
    <row r="75" spans="1:76" s="49" customFormat="1" ht="37.5" customHeight="1" x14ac:dyDescent="0.2">
      <c r="A75" s="140" t="s">
        <v>163</v>
      </c>
      <c r="B75" s="141" t="s">
        <v>166</v>
      </c>
      <c r="C75" s="117">
        <v>615.1</v>
      </c>
      <c r="D75" s="117">
        <v>0</v>
      </c>
      <c r="E75" s="117">
        <v>0</v>
      </c>
      <c r="F75" s="117">
        <v>0</v>
      </c>
      <c r="G75" s="117">
        <v>608.9</v>
      </c>
      <c r="H75" s="117">
        <v>0</v>
      </c>
      <c r="I75" s="117">
        <v>0</v>
      </c>
      <c r="J75" s="117">
        <v>0</v>
      </c>
      <c r="K75" s="54" t="s">
        <v>188</v>
      </c>
      <c r="L75" s="60" t="s">
        <v>182</v>
      </c>
      <c r="M75" s="60">
        <v>7473</v>
      </c>
      <c r="N75" s="53">
        <v>7473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60">
        <v>7473</v>
      </c>
      <c r="W75" s="79">
        <v>7473</v>
      </c>
      <c r="X75" s="79">
        <v>0</v>
      </c>
      <c r="Y75" s="79">
        <v>0</v>
      </c>
      <c r="Z75" s="79">
        <v>0</v>
      </c>
      <c r="AA75" s="79">
        <v>0</v>
      </c>
      <c r="AB75" s="79">
        <v>0</v>
      </c>
      <c r="AC75" s="79">
        <v>0</v>
      </c>
      <c r="AD75" s="79">
        <v>0</v>
      </c>
    </row>
    <row r="76" spans="1:76" s="49" customFormat="1" ht="39" customHeight="1" x14ac:dyDescent="0.2">
      <c r="A76" s="118"/>
      <c r="B76" s="118"/>
      <c r="C76" s="122"/>
      <c r="D76" s="122"/>
      <c r="E76" s="122"/>
      <c r="F76" s="122"/>
      <c r="G76" s="122"/>
      <c r="H76" s="122"/>
      <c r="I76" s="122"/>
      <c r="J76" s="122"/>
      <c r="K76" s="54" t="s">
        <v>189</v>
      </c>
      <c r="L76" s="60" t="s">
        <v>190</v>
      </c>
      <c r="M76" s="60">
        <v>43</v>
      </c>
      <c r="N76" s="53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60">
        <v>43</v>
      </c>
      <c r="W76" s="79">
        <v>0</v>
      </c>
      <c r="X76" s="79">
        <v>0</v>
      </c>
      <c r="Y76" s="79">
        <v>0</v>
      </c>
      <c r="Z76" s="79">
        <v>0</v>
      </c>
      <c r="AA76" s="79">
        <v>0</v>
      </c>
      <c r="AB76" s="79">
        <v>0</v>
      </c>
      <c r="AC76" s="79">
        <v>0</v>
      </c>
      <c r="AD76" s="79">
        <v>0</v>
      </c>
    </row>
    <row r="77" spans="1:76" s="49" customFormat="1" ht="38.25" customHeight="1" x14ac:dyDescent="0.2">
      <c r="A77" s="20" t="s">
        <v>164</v>
      </c>
      <c r="B77" s="26" t="s">
        <v>167</v>
      </c>
      <c r="C77" s="19">
        <v>2495.5</v>
      </c>
      <c r="D77" s="19">
        <v>0</v>
      </c>
      <c r="E77" s="19">
        <v>0</v>
      </c>
      <c r="F77" s="19">
        <v>0</v>
      </c>
      <c r="G77" s="19">
        <v>2470.1</v>
      </c>
      <c r="H77" s="19">
        <v>0</v>
      </c>
      <c r="I77" s="19">
        <v>0</v>
      </c>
      <c r="J77" s="19">
        <v>0</v>
      </c>
      <c r="K77" s="54" t="s">
        <v>191</v>
      </c>
      <c r="L77" s="60" t="s">
        <v>182</v>
      </c>
      <c r="M77" s="60">
        <v>2150</v>
      </c>
      <c r="N77" s="53">
        <v>2150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60">
        <v>2150</v>
      </c>
      <c r="W77" s="78">
        <v>2150</v>
      </c>
      <c r="X77" s="79">
        <v>0</v>
      </c>
      <c r="Y77" s="79">
        <v>0</v>
      </c>
      <c r="Z77" s="79">
        <v>0</v>
      </c>
      <c r="AA77" s="79">
        <v>0</v>
      </c>
      <c r="AB77" s="79">
        <v>0</v>
      </c>
      <c r="AC77" s="79">
        <v>0</v>
      </c>
      <c r="AD77" s="79">
        <v>0</v>
      </c>
    </row>
    <row r="78" spans="1:76" s="49" customFormat="1" ht="36.75" customHeight="1" x14ac:dyDescent="0.2">
      <c r="A78" s="20" t="s">
        <v>165</v>
      </c>
      <c r="B78" s="72" t="s">
        <v>168</v>
      </c>
      <c r="C78" s="19">
        <v>2828.4</v>
      </c>
      <c r="D78" s="19">
        <v>0</v>
      </c>
      <c r="E78" s="19">
        <v>0</v>
      </c>
      <c r="F78" s="19">
        <v>0</v>
      </c>
      <c r="G78" s="19">
        <v>2824.9</v>
      </c>
      <c r="H78" s="19">
        <v>0</v>
      </c>
      <c r="I78" s="19">
        <v>0</v>
      </c>
      <c r="J78" s="19">
        <v>0</v>
      </c>
      <c r="K78" s="54" t="s">
        <v>192</v>
      </c>
      <c r="L78" s="60" t="s">
        <v>41</v>
      </c>
      <c r="M78" s="60">
        <v>1</v>
      </c>
      <c r="N78" s="53">
        <v>2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60">
        <v>1</v>
      </c>
      <c r="W78" s="78">
        <v>2</v>
      </c>
      <c r="X78" s="79">
        <v>0</v>
      </c>
      <c r="Y78" s="79">
        <v>0</v>
      </c>
      <c r="Z78" s="79">
        <v>0</v>
      </c>
      <c r="AA78" s="79">
        <v>0</v>
      </c>
      <c r="AB78" s="79">
        <v>0</v>
      </c>
      <c r="AC78" s="79">
        <v>0</v>
      </c>
      <c r="AD78" s="79">
        <v>0</v>
      </c>
    </row>
    <row r="79" spans="1:76" ht="31.5" customHeight="1" x14ac:dyDescent="0.2">
      <c r="A79" s="139" t="s">
        <v>105</v>
      </c>
      <c r="B79" s="128" t="s">
        <v>13</v>
      </c>
      <c r="C79" s="121">
        <v>22339.4</v>
      </c>
      <c r="D79" s="121">
        <v>0</v>
      </c>
      <c r="E79" s="125">
        <v>0</v>
      </c>
      <c r="F79" s="125">
        <v>0</v>
      </c>
      <c r="G79" s="124">
        <v>22256.6</v>
      </c>
      <c r="H79" s="124">
        <v>0</v>
      </c>
      <c r="I79" s="135">
        <v>0</v>
      </c>
      <c r="J79" s="135">
        <v>0</v>
      </c>
      <c r="K79" s="92" t="s">
        <v>192</v>
      </c>
      <c r="L79" s="63" t="s">
        <v>41</v>
      </c>
      <c r="M79" s="15">
        <v>0</v>
      </c>
      <c r="N79" s="7">
        <v>0</v>
      </c>
      <c r="O79" s="7">
        <v>2</v>
      </c>
      <c r="P79" s="7">
        <v>2</v>
      </c>
      <c r="Q79" s="7">
        <v>2</v>
      </c>
      <c r="R79" s="7">
        <v>2</v>
      </c>
      <c r="S79" s="7">
        <v>2</v>
      </c>
      <c r="T79" s="7">
        <v>2</v>
      </c>
      <c r="U79" s="7">
        <v>2</v>
      </c>
      <c r="V79" s="15">
        <v>0</v>
      </c>
      <c r="W79" s="57">
        <v>0</v>
      </c>
      <c r="X79" s="57">
        <v>2</v>
      </c>
      <c r="Y79" s="57">
        <v>2</v>
      </c>
      <c r="Z79" s="57">
        <v>2</v>
      </c>
      <c r="AA79" s="57">
        <v>2</v>
      </c>
      <c r="AB79" s="57">
        <v>2</v>
      </c>
      <c r="AC79" s="57">
        <v>2</v>
      </c>
      <c r="AD79" s="57">
        <v>2</v>
      </c>
    </row>
    <row r="80" spans="1:76" ht="30" customHeight="1" x14ac:dyDescent="0.2">
      <c r="A80" s="133"/>
      <c r="B80" s="128"/>
      <c r="C80" s="121"/>
      <c r="D80" s="121"/>
      <c r="E80" s="136"/>
      <c r="F80" s="136"/>
      <c r="G80" s="124"/>
      <c r="H80" s="124"/>
      <c r="I80" s="136"/>
      <c r="J80" s="136"/>
      <c r="K80" s="93" t="s">
        <v>73</v>
      </c>
      <c r="L80" s="8" t="s">
        <v>41</v>
      </c>
      <c r="M80" s="7">
        <v>0</v>
      </c>
      <c r="N80" s="7">
        <v>0</v>
      </c>
      <c r="O80" s="7">
        <v>1092</v>
      </c>
      <c r="P80" s="7">
        <v>1358</v>
      </c>
      <c r="Q80" s="7">
        <v>1358</v>
      </c>
      <c r="R80" s="7">
        <v>1358</v>
      </c>
      <c r="S80" s="7">
        <v>1358</v>
      </c>
      <c r="T80" s="7">
        <v>1358</v>
      </c>
      <c r="U80" s="7">
        <v>1571</v>
      </c>
      <c r="V80" s="7">
        <v>0</v>
      </c>
      <c r="W80" s="57">
        <v>0</v>
      </c>
      <c r="X80" s="57">
        <v>1092</v>
      </c>
      <c r="Y80" s="57">
        <v>1358</v>
      </c>
      <c r="Z80" s="57">
        <v>1358</v>
      </c>
      <c r="AA80" s="57">
        <v>1358</v>
      </c>
      <c r="AB80" s="57">
        <v>1358</v>
      </c>
      <c r="AC80" s="57">
        <v>1358</v>
      </c>
      <c r="AD80" s="57">
        <v>1571</v>
      </c>
    </row>
    <row r="81" spans="1:30" ht="33.75" customHeight="1" x14ac:dyDescent="0.2">
      <c r="A81" s="133"/>
      <c r="B81" s="128"/>
      <c r="C81" s="121"/>
      <c r="D81" s="121"/>
      <c r="E81" s="137"/>
      <c r="F81" s="137"/>
      <c r="G81" s="124"/>
      <c r="H81" s="124"/>
      <c r="I81" s="137"/>
      <c r="J81" s="137"/>
      <c r="K81" s="93" t="s">
        <v>74</v>
      </c>
      <c r="L81" s="8" t="s">
        <v>41</v>
      </c>
      <c r="M81" s="7">
        <v>0</v>
      </c>
      <c r="N81" s="7">
        <v>0</v>
      </c>
      <c r="O81" s="7">
        <v>59</v>
      </c>
      <c r="P81" s="88">
        <v>53</v>
      </c>
      <c r="Q81" s="7">
        <v>53</v>
      </c>
      <c r="R81" s="7">
        <v>53</v>
      </c>
      <c r="S81" s="7">
        <v>53</v>
      </c>
      <c r="T81" s="7">
        <v>89</v>
      </c>
      <c r="U81" s="7">
        <v>64</v>
      </c>
      <c r="V81" s="7">
        <v>0</v>
      </c>
      <c r="W81" s="57">
        <v>0</v>
      </c>
      <c r="X81" s="57">
        <v>59</v>
      </c>
      <c r="Y81" s="57">
        <v>53</v>
      </c>
      <c r="Z81" s="57">
        <v>53</v>
      </c>
      <c r="AA81" s="57">
        <v>53</v>
      </c>
      <c r="AB81" s="57">
        <v>53</v>
      </c>
      <c r="AC81" s="57">
        <v>89</v>
      </c>
      <c r="AD81" s="57">
        <v>64</v>
      </c>
    </row>
    <row r="82" spans="1:30" s="2" customFormat="1" ht="51.75" customHeight="1" x14ac:dyDescent="0.2">
      <c r="A82" s="32" t="s">
        <v>89</v>
      </c>
      <c r="B82" s="32" t="s">
        <v>23</v>
      </c>
      <c r="C82" s="33">
        <f>C83+C86+C87+C88</f>
        <v>181493.49999999997</v>
      </c>
      <c r="D82" s="33">
        <v>0</v>
      </c>
      <c r="E82" s="33">
        <v>0</v>
      </c>
      <c r="F82" s="33">
        <v>0</v>
      </c>
      <c r="G82" s="33">
        <f>G83+G86+G87+G88</f>
        <v>180778.4</v>
      </c>
      <c r="H82" s="33">
        <f>H83+H86</f>
        <v>0</v>
      </c>
      <c r="I82" s="33">
        <v>0</v>
      </c>
      <c r="J82" s="33">
        <v>0</v>
      </c>
      <c r="K82" s="85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80"/>
      <c r="X82" s="80"/>
      <c r="Y82" s="80"/>
      <c r="Z82" s="80"/>
      <c r="AA82" s="80"/>
      <c r="AB82" s="80"/>
      <c r="AC82" s="80"/>
      <c r="AD82" s="80"/>
    </row>
    <row r="83" spans="1:30" ht="13.5" customHeight="1" x14ac:dyDescent="0.2">
      <c r="A83" s="133" t="s">
        <v>90</v>
      </c>
      <c r="B83" s="134" t="s">
        <v>10</v>
      </c>
      <c r="C83" s="129">
        <v>53504.1</v>
      </c>
      <c r="D83" s="129">
        <v>0</v>
      </c>
      <c r="E83" s="119">
        <v>0</v>
      </c>
      <c r="F83" s="119">
        <v>0</v>
      </c>
      <c r="G83" s="123">
        <v>53485.7</v>
      </c>
      <c r="H83" s="123">
        <v>0</v>
      </c>
      <c r="I83" s="117">
        <v>0</v>
      </c>
      <c r="J83" s="117">
        <v>0</v>
      </c>
      <c r="K83" s="138" t="s">
        <v>75</v>
      </c>
      <c r="L83" s="133" t="s">
        <v>40</v>
      </c>
      <c r="M83" s="127">
        <v>99</v>
      </c>
      <c r="N83" s="132">
        <v>99</v>
      </c>
      <c r="O83" s="132">
        <v>99</v>
      </c>
      <c r="P83" s="132">
        <v>99</v>
      </c>
      <c r="Q83" s="132">
        <v>99</v>
      </c>
      <c r="R83" s="132">
        <v>99</v>
      </c>
      <c r="S83" s="132">
        <v>99</v>
      </c>
      <c r="T83" s="132">
        <v>99</v>
      </c>
      <c r="U83" s="132">
        <v>99</v>
      </c>
      <c r="V83" s="133">
        <v>99</v>
      </c>
      <c r="W83" s="130">
        <v>99</v>
      </c>
      <c r="X83" s="130">
        <v>99</v>
      </c>
      <c r="Y83" s="130">
        <v>99</v>
      </c>
      <c r="Z83" s="130">
        <v>99</v>
      </c>
      <c r="AA83" s="130">
        <v>99</v>
      </c>
      <c r="AB83" s="130">
        <v>99</v>
      </c>
      <c r="AC83" s="130">
        <v>99</v>
      </c>
      <c r="AD83" s="130">
        <v>99</v>
      </c>
    </row>
    <row r="84" spans="1:30" ht="15.75" customHeight="1" x14ac:dyDescent="0.2">
      <c r="A84" s="133"/>
      <c r="B84" s="134"/>
      <c r="C84" s="129"/>
      <c r="D84" s="129"/>
      <c r="E84" s="120"/>
      <c r="F84" s="120"/>
      <c r="G84" s="123"/>
      <c r="H84" s="123"/>
      <c r="I84" s="120"/>
      <c r="J84" s="120"/>
      <c r="K84" s="138"/>
      <c r="L84" s="133"/>
      <c r="M84" s="127"/>
      <c r="N84" s="118"/>
      <c r="O84" s="118"/>
      <c r="P84" s="118"/>
      <c r="Q84" s="118"/>
      <c r="R84" s="118"/>
      <c r="S84" s="118"/>
      <c r="T84" s="118"/>
      <c r="U84" s="118"/>
      <c r="V84" s="133"/>
      <c r="W84" s="131"/>
      <c r="X84" s="131"/>
      <c r="Y84" s="131"/>
      <c r="Z84" s="131"/>
      <c r="AA84" s="131"/>
      <c r="AB84" s="131"/>
      <c r="AC84" s="131"/>
      <c r="AD84" s="131"/>
    </row>
    <row r="85" spans="1:30" ht="39" customHeight="1" x14ac:dyDescent="0.2">
      <c r="A85" s="133"/>
      <c r="B85" s="134"/>
      <c r="C85" s="129"/>
      <c r="D85" s="129"/>
      <c r="E85" s="118"/>
      <c r="F85" s="118"/>
      <c r="G85" s="123"/>
      <c r="H85" s="123"/>
      <c r="I85" s="118"/>
      <c r="J85" s="118"/>
      <c r="K85" s="94" t="s">
        <v>76</v>
      </c>
      <c r="L85" s="20" t="s">
        <v>42</v>
      </c>
      <c r="M85" s="19">
        <v>43773.4</v>
      </c>
      <c r="N85" s="19">
        <v>44410</v>
      </c>
      <c r="O85" s="19">
        <v>44410</v>
      </c>
      <c r="P85" s="19">
        <v>44410</v>
      </c>
      <c r="Q85" s="19">
        <v>42948.4</v>
      </c>
      <c r="R85" s="19">
        <v>44785</v>
      </c>
      <c r="S85" s="19">
        <v>44863.5</v>
      </c>
      <c r="T85" s="19">
        <v>44863.5</v>
      </c>
      <c r="U85" s="19">
        <v>44863.5</v>
      </c>
      <c r="V85" s="19">
        <v>43773.4</v>
      </c>
      <c r="W85" s="87">
        <v>44410</v>
      </c>
      <c r="X85" s="87">
        <v>44410</v>
      </c>
      <c r="Y85" s="87">
        <v>44410</v>
      </c>
      <c r="Z85" s="87">
        <v>42948.4</v>
      </c>
      <c r="AA85" s="87">
        <v>44785</v>
      </c>
      <c r="AB85" s="87">
        <v>44863.5</v>
      </c>
      <c r="AC85" s="87">
        <v>44863.5</v>
      </c>
      <c r="AD85" s="87">
        <v>44863.5</v>
      </c>
    </row>
    <row r="86" spans="1:30" ht="35.25" customHeight="1" x14ac:dyDescent="0.2">
      <c r="A86" s="20" t="s">
        <v>106</v>
      </c>
      <c r="B86" s="89" t="s">
        <v>4</v>
      </c>
      <c r="C86" s="9">
        <v>110079.7</v>
      </c>
      <c r="D86" s="9">
        <v>0</v>
      </c>
      <c r="E86" s="9">
        <v>0</v>
      </c>
      <c r="F86" s="9">
        <v>0</v>
      </c>
      <c r="G86" s="19">
        <v>109383</v>
      </c>
      <c r="H86" s="19">
        <v>0</v>
      </c>
      <c r="I86" s="19">
        <v>0</v>
      </c>
      <c r="J86" s="19">
        <v>0</v>
      </c>
      <c r="K86" s="90" t="s">
        <v>77</v>
      </c>
      <c r="L86" s="8" t="s">
        <v>48</v>
      </c>
      <c r="M86" s="9">
        <v>1869023</v>
      </c>
      <c r="N86" s="9">
        <v>1869023</v>
      </c>
      <c r="O86" s="9">
        <v>1571935.1</v>
      </c>
      <c r="P86" s="9">
        <v>1237952.1000000001</v>
      </c>
      <c r="Q86" s="9">
        <v>1008434</v>
      </c>
      <c r="R86" s="9">
        <v>1008434</v>
      </c>
      <c r="S86" s="9">
        <v>1245660</v>
      </c>
      <c r="T86" s="9">
        <v>1008434</v>
      </c>
      <c r="U86" s="9">
        <v>4369437</v>
      </c>
      <c r="V86" s="9">
        <v>1869023</v>
      </c>
      <c r="W86" s="9">
        <v>1869023</v>
      </c>
      <c r="X86" s="87">
        <v>1275801</v>
      </c>
      <c r="Y86" s="87">
        <v>1237952.1000000001</v>
      </c>
      <c r="Z86" s="87">
        <v>1008434</v>
      </c>
      <c r="AA86" s="87">
        <v>1008434</v>
      </c>
      <c r="AB86" s="87">
        <v>1245660</v>
      </c>
      <c r="AC86" s="87">
        <v>1008434</v>
      </c>
      <c r="AD86" s="9">
        <v>4369437</v>
      </c>
    </row>
    <row r="87" spans="1:30" ht="57.75" customHeight="1" x14ac:dyDescent="0.2">
      <c r="A87" s="26" t="s">
        <v>129</v>
      </c>
      <c r="B87" s="26" t="s">
        <v>130</v>
      </c>
      <c r="C87" s="9">
        <v>12398.4</v>
      </c>
      <c r="D87" s="9">
        <v>0</v>
      </c>
      <c r="E87" s="9">
        <v>0</v>
      </c>
      <c r="F87" s="9">
        <v>0</v>
      </c>
      <c r="G87" s="25">
        <v>12398.4</v>
      </c>
      <c r="H87" s="19">
        <v>0</v>
      </c>
      <c r="I87" s="19">
        <v>0</v>
      </c>
      <c r="J87" s="19">
        <v>0</v>
      </c>
      <c r="K87" s="90" t="s">
        <v>127</v>
      </c>
      <c r="L87" s="8" t="s">
        <v>40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100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57">
        <v>100</v>
      </c>
    </row>
    <row r="88" spans="1:30" ht="39.75" customHeight="1" x14ac:dyDescent="0.2">
      <c r="A88" s="26" t="s">
        <v>131</v>
      </c>
      <c r="B88" s="26" t="s">
        <v>132</v>
      </c>
      <c r="C88" s="9">
        <v>5511.3</v>
      </c>
      <c r="D88" s="9">
        <v>0</v>
      </c>
      <c r="E88" s="9">
        <v>0</v>
      </c>
      <c r="F88" s="9">
        <v>0</v>
      </c>
      <c r="G88" s="25">
        <v>5511.3</v>
      </c>
      <c r="H88" s="19">
        <v>0</v>
      </c>
      <c r="I88" s="19">
        <v>0</v>
      </c>
      <c r="J88" s="19">
        <v>0</v>
      </c>
      <c r="K88" s="95" t="s">
        <v>133</v>
      </c>
      <c r="L88" s="8" t="s">
        <v>40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100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57">
        <v>100</v>
      </c>
    </row>
    <row r="89" spans="1:30" ht="60" customHeight="1" x14ac:dyDescent="0.2">
      <c r="A89" s="6" t="s">
        <v>107</v>
      </c>
      <c r="B89" s="32" t="s">
        <v>206</v>
      </c>
      <c r="C89" s="33">
        <f>C90</f>
        <v>187918.9</v>
      </c>
      <c r="D89" s="33">
        <v>0</v>
      </c>
      <c r="E89" s="33">
        <v>0</v>
      </c>
      <c r="F89" s="33">
        <v>0</v>
      </c>
      <c r="G89" s="33">
        <f>G90</f>
        <v>186732.9</v>
      </c>
      <c r="H89" s="33">
        <f>H90</f>
        <v>0</v>
      </c>
      <c r="I89" s="33">
        <v>0</v>
      </c>
      <c r="J89" s="33">
        <v>0</v>
      </c>
      <c r="K89" s="101"/>
      <c r="L89" s="32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76"/>
      <c r="X89" s="76"/>
      <c r="Y89" s="76"/>
      <c r="Z89" s="76"/>
      <c r="AA89" s="76"/>
      <c r="AB89" s="76"/>
      <c r="AC89" s="76"/>
      <c r="AD89" s="76"/>
    </row>
    <row r="90" spans="1:30" ht="65.25" customHeight="1" x14ac:dyDescent="0.2">
      <c r="A90" s="20" t="s">
        <v>108</v>
      </c>
      <c r="B90" s="47" t="s">
        <v>206</v>
      </c>
      <c r="C90" s="19">
        <v>187918.9</v>
      </c>
      <c r="D90" s="19">
        <v>0</v>
      </c>
      <c r="E90" s="19">
        <v>0</v>
      </c>
      <c r="F90" s="19">
        <v>0</v>
      </c>
      <c r="G90" s="19">
        <v>186732.9</v>
      </c>
      <c r="H90" s="19">
        <v>0</v>
      </c>
      <c r="I90" s="19">
        <v>0</v>
      </c>
      <c r="J90" s="19">
        <v>0</v>
      </c>
      <c r="K90" s="28" t="s">
        <v>91</v>
      </c>
      <c r="L90" s="20" t="s">
        <v>40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90</v>
      </c>
      <c r="T90" s="19">
        <v>90</v>
      </c>
      <c r="U90" s="19">
        <v>90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57">
        <v>0</v>
      </c>
      <c r="AB90" s="57">
        <v>99.1</v>
      </c>
      <c r="AC90" s="57">
        <v>99.4</v>
      </c>
      <c r="AD90" s="57">
        <v>99.5</v>
      </c>
    </row>
    <row r="91" spans="1:30" ht="51" customHeight="1" x14ac:dyDescent="0.2">
      <c r="A91" s="6">
        <v>12</v>
      </c>
      <c r="B91" s="40" t="s">
        <v>126</v>
      </c>
      <c r="C91" s="33">
        <f>C92+C93</f>
        <v>8700</v>
      </c>
      <c r="D91" s="33">
        <v>0</v>
      </c>
      <c r="E91" s="33">
        <v>0</v>
      </c>
      <c r="F91" s="33">
        <v>0</v>
      </c>
      <c r="G91" s="33">
        <f>G92+G93</f>
        <v>8700</v>
      </c>
      <c r="H91" s="33">
        <v>0</v>
      </c>
      <c r="I91" s="33">
        <v>0</v>
      </c>
      <c r="J91" s="33">
        <v>0</v>
      </c>
      <c r="K91" s="104"/>
      <c r="L91" s="6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76"/>
      <c r="X91" s="76"/>
      <c r="Y91" s="76"/>
      <c r="Z91" s="76"/>
      <c r="AA91" s="76"/>
      <c r="AB91" s="76"/>
      <c r="AC91" s="76"/>
      <c r="AD91" s="76"/>
    </row>
    <row r="92" spans="1:30" ht="57.75" customHeight="1" x14ac:dyDescent="0.2">
      <c r="A92" s="39" t="s">
        <v>120</v>
      </c>
      <c r="B92" s="26" t="s">
        <v>118</v>
      </c>
      <c r="C92" s="19">
        <v>8083.6</v>
      </c>
      <c r="D92" s="19">
        <v>0</v>
      </c>
      <c r="E92" s="19">
        <v>0</v>
      </c>
      <c r="F92" s="19">
        <v>0</v>
      </c>
      <c r="G92" s="19">
        <v>8083.6</v>
      </c>
      <c r="H92" s="19">
        <v>0</v>
      </c>
      <c r="I92" s="19">
        <v>0</v>
      </c>
      <c r="J92" s="19">
        <v>0</v>
      </c>
      <c r="K92" s="28" t="s">
        <v>127</v>
      </c>
      <c r="L92" s="20" t="s">
        <v>40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100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57">
        <v>100</v>
      </c>
    </row>
    <row r="93" spans="1:30" ht="37.5" customHeight="1" x14ac:dyDescent="0.2">
      <c r="A93" s="39" t="s">
        <v>121</v>
      </c>
      <c r="B93" s="26" t="s">
        <v>119</v>
      </c>
      <c r="C93" s="19">
        <v>616.4</v>
      </c>
      <c r="D93" s="19">
        <v>0</v>
      </c>
      <c r="E93" s="19">
        <v>0</v>
      </c>
      <c r="F93" s="19">
        <v>0</v>
      </c>
      <c r="G93" s="19">
        <v>616.4</v>
      </c>
      <c r="H93" s="19">
        <v>0</v>
      </c>
      <c r="I93" s="19">
        <v>0</v>
      </c>
      <c r="J93" s="19">
        <v>0</v>
      </c>
      <c r="K93" s="28" t="s">
        <v>128</v>
      </c>
      <c r="L93" s="20" t="s">
        <v>40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100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57">
        <v>100</v>
      </c>
    </row>
    <row r="94" spans="1:30" ht="18.75" customHeight="1" x14ac:dyDescent="0.2">
      <c r="A94" s="10"/>
      <c r="B94" s="11" t="s">
        <v>78</v>
      </c>
      <c r="C94" s="12">
        <f>C18+C26+C44+C57+C61+C68+C74+C82+C89+C91</f>
        <v>1671773.2999999998</v>
      </c>
      <c r="D94" s="12">
        <f>D18+D26+D44</f>
        <v>137123.20000000001</v>
      </c>
      <c r="E94" s="12">
        <f>E44</f>
        <v>48218.5</v>
      </c>
      <c r="F94" s="12">
        <f>F11</f>
        <v>36127.599999999999</v>
      </c>
      <c r="G94" s="12">
        <f>G18+G26+G44+G57+G61+G68+G74+G82+G89+G91</f>
        <v>1661082.8</v>
      </c>
      <c r="H94" s="12">
        <f>H18+H44+H26</f>
        <v>136586.4</v>
      </c>
      <c r="I94" s="12">
        <f>I44</f>
        <v>48218.5</v>
      </c>
      <c r="J94" s="12">
        <f>J11</f>
        <v>36127.599999999999</v>
      </c>
      <c r="K94" s="105"/>
      <c r="L94" s="13"/>
      <c r="M94" s="43"/>
      <c r="N94" s="43"/>
      <c r="O94" s="43"/>
      <c r="P94" s="43"/>
      <c r="Q94" s="43"/>
      <c r="R94" s="43"/>
      <c r="S94" s="43"/>
      <c r="T94" s="43"/>
      <c r="U94" s="43"/>
      <c r="V94" s="13"/>
      <c r="W94" s="81"/>
      <c r="X94" s="81"/>
      <c r="Y94" s="81"/>
      <c r="Z94" s="81"/>
      <c r="AA94" s="81"/>
      <c r="AB94" s="81"/>
      <c r="AC94" s="81"/>
      <c r="AD94" s="81"/>
    </row>
    <row r="95" spans="1:30" ht="29.25" customHeight="1" x14ac:dyDescent="0.2">
      <c r="A95" s="21"/>
      <c r="B95" s="22" t="s">
        <v>213</v>
      </c>
      <c r="C95" s="23">
        <f>C94+C11+C14</f>
        <v>1682004.9999999998</v>
      </c>
      <c r="D95" s="23">
        <f>D94+D11+D14</f>
        <v>223357.7</v>
      </c>
      <c r="E95" s="23">
        <f>E94</f>
        <v>48218.5</v>
      </c>
      <c r="F95" s="23">
        <f>F94</f>
        <v>36127.599999999999</v>
      </c>
      <c r="G95" s="23">
        <f>G94+G11+G14</f>
        <v>1671289.8</v>
      </c>
      <c r="H95" s="23">
        <f>H94+H11+H14</f>
        <v>222539.19999999998</v>
      </c>
      <c r="I95" s="23">
        <f>I94</f>
        <v>48218.5</v>
      </c>
      <c r="J95" s="23">
        <f>J94</f>
        <v>36127.599999999999</v>
      </c>
      <c r="K95" s="106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82"/>
      <c r="X95" s="82"/>
      <c r="Y95" s="82"/>
      <c r="Z95" s="82"/>
      <c r="AA95" s="82"/>
      <c r="AB95" s="82"/>
      <c r="AC95" s="82"/>
      <c r="AD95" s="82"/>
    </row>
    <row r="96" spans="1:30" x14ac:dyDescent="0.2">
      <c r="A96" s="2" t="s">
        <v>134</v>
      </c>
      <c r="B96" s="2"/>
      <c r="C96" s="2"/>
      <c r="D96" s="2"/>
      <c r="E96" s="2"/>
      <c r="F96" s="2"/>
      <c r="G96" s="35"/>
      <c r="H96" s="2"/>
      <c r="I96" s="2"/>
      <c r="J96" s="2"/>
      <c r="K96" s="108"/>
      <c r="V96" s="1"/>
    </row>
    <row r="97" spans="1:22" x14ac:dyDescent="0.2">
      <c r="A97" s="2" t="s">
        <v>135</v>
      </c>
      <c r="B97" s="2"/>
      <c r="C97" s="2"/>
      <c r="D97" s="2"/>
      <c r="E97" s="2"/>
      <c r="F97" s="2"/>
      <c r="G97" s="35"/>
      <c r="H97" s="2"/>
      <c r="I97" s="2"/>
      <c r="J97" s="2"/>
      <c r="K97" s="108"/>
      <c r="V97" s="1"/>
    </row>
    <row r="98" spans="1:22" x14ac:dyDescent="0.2">
      <c r="A98" s="2" t="s">
        <v>136</v>
      </c>
      <c r="B98" s="2"/>
      <c r="D98" s="2"/>
      <c r="E98" s="2"/>
      <c r="F98" s="2"/>
      <c r="G98" s="35"/>
      <c r="H98" s="2"/>
      <c r="I98" s="2"/>
      <c r="J98" s="2"/>
      <c r="K98" s="108"/>
      <c r="V98" s="1"/>
    </row>
    <row r="99" spans="1:22" x14ac:dyDescent="0.2">
      <c r="A99" s="2" t="s">
        <v>137</v>
      </c>
      <c r="B99" s="2"/>
      <c r="C99" s="2"/>
      <c r="D99" s="2"/>
      <c r="E99" s="2"/>
      <c r="F99" s="2"/>
      <c r="G99" s="35"/>
      <c r="H99" s="2"/>
      <c r="I99" s="2"/>
      <c r="J99" s="2"/>
      <c r="K99" s="108"/>
      <c r="V99" s="1"/>
    </row>
    <row r="100" spans="1:22" x14ac:dyDescent="0.2">
      <c r="V100" s="1"/>
    </row>
    <row r="101" spans="1:22" x14ac:dyDescent="0.2">
      <c r="D101" s="24"/>
      <c r="E101" s="24"/>
      <c r="F101" s="24"/>
      <c r="V101" s="1"/>
    </row>
    <row r="102" spans="1:22" x14ac:dyDescent="0.2">
      <c r="V102" s="1"/>
    </row>
    <row r="103" spans="1:22" x14ac:dyDescent="0.2">
      <c r="V103" s="1"/>
    </row>
    <row r="104" spans="1:22" x14ac:dyDescent="0.2">
      <c r="V104" s="1"/>
    </row>
    <row r="105" spans="1:22" x14ac:dyDescent="0.2">
      <c r="V105" s="1"/>
    </row>
    <row r="106" spans="1:22" x14ac:dyDescent="0.2">
      <c r="V106" s="1"/>
    </row>
    <row r="107" spans="1:22" x14ac:dyDescent="0.2">
      <c r="V107" s="1"/>
    </row>
    <row r="108" spans="1:22" x14ac:dyDescent="0.2">
      <c r="V108" s="1"/>
    </row>
    <row r="109" spans="1:22" x14ac:dyDescent="0.2">
      <c r="V109" s="1"/>
    </row>
    <row r="110" spans="1:22" x14ac:dyDescent="0.2">
      <c r="V110" s="1"/>
    </row>
    <row r="111" spans="1:22" x14ac:dyDescent="0.2">
      <c r="V111" s="1"/>
    </row>
    <row r="112" spans="1:22" x14ac:dyDescent="0.2">
      <c r="V112" s="1"/>
    </row>
    <row r="113" spans="22:22" x14ac:dyDescent="0.2">
      <c r="V113" s="1"/>
    </row>
    <row r="114" spans="22:22" x14ac:dyDescent="0.2">
      <c r="V114" s="1"/>
    </row>
    <row r="115" spans="22:22" x14ac:dyDescent="0.2">
      <c r="V115" s="1"/>
    </row>
    <row r="116" spans="22:22" x14ac:dyDescent="0.2">
      <c r="V116" s="1"/>
    </row>
    <row r="117" spans="22:22" x14ac:dyDescent="0.2">
      <c r="V117" s="1"/>
    </row>
    <row r="118" spans="22:22" x14ac:dyDescent="0.2">
      <c r="V118" s="1"/>
    </row>
    <row r="119" spans="22:22" x14ac:dyDescent="0.2">
      <c r="V119" s="1"/>
    </row>
    <row r="120" spans="22:22" x14ac:dyDescent="0.2">
      <c r="V120" s="1"/>
    </row>
    <row r="121" spans="22:22" x14ac:dyDescent="0.2">
      <c r="V121" s="1"/>
    </row>
    <row r="122" spans="22:22" x14ac:dyDescent="0.2">
      <c r="V122" s="1"/>
    </row>
    <row r="123" spans="22:22" x14ac:dyDescent="0.2">
      <c r="V123" s="1"/>
    </row>
    <row r="124" spans="22:22" x14ac:dyDescent="0.2">
      <c r="V124" s="1"/>
    </row>
    <row r="125" spans="22:22" x14ac:dyDescent="0.2">
      <c r="V125" s="1"/>
    </row>
    <row r="126" spans="22:22" x14ac:dyDescent="0.2">
      <c r="V126" s="1"/>
    </row>
    <row r="127" spans="22:22" x14ac:dyDescent="0.2">
      <c r="V127" s="1"/>
    </row>
    <row r="128" spans="22:22" x14ac:dyDescent="0.2">
      <c r="V128" s="1"/>
    </row>
    <row r="129" spans="22:22" x14ac:dyDescent="0.2">
      <c r="V129" s="1"/>
    </row>
    <row r="130" spans="22:22" x14ac:dyDescent="0.2">
      <c r="V130" s="1"/>
    </row>
    <row r="131" spans="22:22" x14ac:dyDescent="0.2">
      <c r="V131" s="1"/>
    </row>
    <row r="132" spans="22:22" x14ac:dyDescent="0.2">
      <c r="V132" s="1"/>
    </row>
    <row r="133" spans="22:22" x14ac:dyDescent="0.2">
      <c r="V133" s="1"/>
    </row>
  </sheetData>
  <mergeCells count="178">
    <mergeCell ref="Y1:AD1"/>
    <mergeCell ref="A27:A28"/>
    <mergeCell ref="B27:B28"/>
    <mergeCell ref="A30:A31"/>
    <mergeCell ref="B30:B31"/>
    <mergeCell ref="C30:C31"/>
    <mergeCell ref="I23:I25"/>
    <mergeCell ref="I30:I31"/>
    <mergeCell ref="A32:A33"/>
    <mergeCell ref="B32:B33"/>
    <mergeCell ref="C32:C33"/>
    <mergeCell ref="D32:D33"/>
    <mergeCell ref="E32:E33"/>
    <mergeCell ref="F32:F33"/>
    <mergeCell ref="G32:G33"/>
    <mergeCell ref="H27:H28"/>
    <mergeCell ref="I27:I28"/>
    <mergeCell ref="J27:J28"/>
    <mergeCell ref="C27:C28"/>
    <mergeCell ref="A2:AD2"/>
    <mergeCell ref="V5:AD7"/>
    <mergeCell ref="C5:F6"/>
    <mergeCell ref="E7:E8"/>
    <mergeCell ref="F7:F8"/>
    <mergeCell ref="B64:B65"/>
    <mergeCell ref="C64:C65"/>
    <mergeCell ref="D64:D65"/>
    <mergeCell ref="G64:G65"/>
    <mergeCell ref="A49:A53"/>
    <mergeCell ref="B49:B53"/>
    <mergeCell ref="C49:C53"/>
    <mergeCell ref="D49:D53"/>
    <mergeCell ref="G49:G53"/>
    <mergeCell ref="E49:E53"/>
    <mergeCell ref="F49:F53"/>
    <mergeCell ref="A64:A65"/>
    <mergeCell ref="E64:E65"/>
    <mergeCell ref="F64:F65"/>
    <mergeCell ref="A4:AD4"/>
    <mergeCell ref="A3:AD3"/>
    <mergeCell ref="L5:L8"/>
    <mergeCell ref="C7:C8"/>
    <mergeCell ref="D7:D8"/>
    <mergeCell ref="H39:H40"/>
    <mergeCell ref="A39:A40"/>
    <mergeCell ref="B39:B40"/>
    <mergeCell ref="C39:C40"/>
    <mergeCell ref="E36:E38"/>
    <mergeCell ref="F36:F38"/>
    <mergeCell ref="B36:B38"/>
    <mergeCell ref="J32:J33"/>
    <mergeCell ref="J30:J31"/>
    <mergeCell ref="I32:I33"/>
    <mergeCell ref="J23:J25"/>
    <mergeCell ref="A12:A13"/>
    <mergeCell ref="B12:B13"/>
    <mergeCell ref="J12:J13"/>
    <mergeCell ref="D23:D25"/>
    <mergeCell ref="A5:A8"/>
    <mergeCell ref="B5:B8"/>
    <mergeCell ref="K5:K8"/>
    <mergeCell ref="E12:E13"/>
    <mergeCell ref="F12:F13"/>
    <mergeCell ref="G12:G13"/>
    <mergeCell ref="H12:H13"/>
    <mergeCell ref="I12:I13"/>
    <mergeCell ref="A10:V10"/>
    <mergeCell ref="G23:G25"/>
    <mergeCell ref="H23:H25"/>
    <mergeCell ref="A23:A25"/>
    <mergeCell ref="B23:B25"/>
    <mergeCell ref="G5:J6"/>
    <mergeCell ref="I7:I8"/>
    <mergeCell ref="J7:J8"/>
    <mergeCell ref="G7:G8"/>
    <mergeCell ref="H7:H8"/>
    <mergeCell ref="M5:U7"/>
    <mergeCell ref="C12:C13"/>
    <mergeCell ref="D12:D13"/>
    <mergeCell ref="C36:C38"/>
    <mergeCell ref="D36:D38"/>
    <mergeCell ref="D30:D31"/>
    <mergeCell ref="E30:E31"/>
    <mergeCell ref="F30:F31"/>
    <mergeCell ref="G30:G31"/>
    <mergeCell ref="C23:C25"/>
    <mergeCell ref="A41:A42"/>
    <mergeCell ref="B41:B42"/>
    <mergeCell ref="C41:C42"/>
    <mergeCell ref="D41:D42"/>
    <mergeCell ref="E41:E42"/>
    <mergeCell ref="D39:D40"/>
    <mergeCell ref="H30:H31"/>
    <mergeCell ref="D17:H17"/>
    <mergeCell ref="E23:E25"/>
    <mergeCell ref="F23:F25"/>
    <mergeCell ref="H32:H33"/>
    <mergeCell ref="A36:A38"/>
    <mergeCell ref="G41:G42"/>
    <mergeCell ref="H41:H42"/>
    <mergeCell ref="D27:D28"/>
    <mergeCell ref="E27:E28"/>
    <mergeCell ref="F27:F28"/>
    <mergeCell ref="G27:G28"/>
    <mergeCell ref="G39:G40"/>
    <mergeCell ref="A79:A81"/>
    <mergeCell ref="B79:B81"/>
    <mergeCell ref="C79:C81"/>
    <mergeCell ref="D79:D81"/>
    <mergeCell ref="G79:G81"/>
    <mergeCell ref="E79:E81"/>
    <mergeCell ref="F79:F81"/>
    <mergeCell ref="A75:A76"/>
    <mergeCell ref="B75:B76"/>
    <mergeCell ref="C75:C76"/>
    <mergeCell ref="D75:D76"/>
    <mergeCell ref="E75:E76"/>
    <mergeCell ref="F75:F76"/>
    <mergeCell ref="E69:E70"/>
    <mergeCell ref="F69:F70"/>
    <mergeCell ref="F41:F42"/>
    <mergeCell ref="H49:H53"/>
    <mergeCell ref="J36:J38"/>
    <mergeCell ref="J49:J53"/>
    <mergeCell ref="M83:M84"/>
    <mergeCell ref="V83:V84"/>
    <mergeCell ref="K83:K84"/>
    <mergeCell ref="L83:L84"/>
    <mergeCell ref="R83:R84"/>
    <mergeCell ref="S83:S84"/>
    <mergeCell ref="J69:J70"/>
    <mergeCell ref="O83:O84"/>
    <mergeCell ref="P83:P84"/>
    <mergeCell ref="Q83:Q84"/>
    <mergeCell ref="J83:J85"/>
    <mergeCell ref="N83:N84"/>
    <mergeCell ref="I36:I38"/>
    <mergeCell ref="H36:H38"/>
    <mergeCell ref="G36:G38"/>
    <mergeCell ref="J79:J81"/>
    <mergeCell ref="J41:J42"/>
    <mergeCell ref="H75:H76"/>
    <mergeCell ref="A69:A70"/>
    <mergeCell ref="B69:B70"/>
    <mergeCell ref="C69:C70"/>
    <mergeCell ref="D69:D70"/>
    <mergeCell ref="AB83:AB84"/>
    <mergeCell ref="AC83:AC84"/>
    <mergeCell ref="AD83:AD84"/>
    <mergeCell ref="T83:T84"/>
    <mergeCell ref="U83:U84"/>
    <mergeCell ref="W83:W84"/>
    <mergeCell ref="X83:X84"/>
    <mergeCell ref="Y83:Y84"/>
    <mergeCell ref="Z83:Z84"/>
    <mergeCell ref="AA83:AA84"/>
    <mergeCell ref="A83:A85"/>
    <mergeCell ref="B83:B85"/>
    <mergeCell ref="C83:C85"/>
    <mergeCell ref="D83:D85"/>
    <mergeCell ref="G83:G85"/>
    <mergeCell ref="H83:H85"/>
    <mergeCell ref="E83:E85"/>
    <mergeCell ref="F83:F85"/>
    <mergeCell ref="I83:I85"/>
    <mergeCell ref="I79:I81"/>
    <mergeCell ref="I41:I42"/>
    <mergeCell ref="I49:I53"/>
    <mergeCell ref="H64:H65"/>
    <mergeCell ref="I75:I76"/>
    <mergeCell ref="J75:J76"/>
    <mergeCell ref="H69:H70"/>
    <mergeCell ref="H79:H81"/>
    <mergeCell ref="G69:G70"/>
    <mergeCell ref="G75:G76"/>
    <mergeCell ref="I64:I65"/>
    <mergeCell ref="J64:J65"/>
    <mergeCell ref="I69:I70"/>
  </mergeCells>
  <phoneticPr fontId="15" type="noConversion"/>
  <printOptions horizontalCentered="1"/>
  <pageMargins left="0.25" right="0.25" top="0.75" bottom="0.75" header="0.3" footer="0.3"/>
  <pageSetup paperSize="8" scale="43" fitToHeight="0" orientation="landscape" r:id="rId1"/>
  <headerFooter alignWithMargins="0"/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Оценка результатов</vt:lpstr>
      <vt:lpstr>'Оценка результатов'!Заголовки_для_печати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Лещев Олег Витальевич ООП Б-2016 ГМУ</cp:lastModifiedBy>
  <cp:lastPrinted>2026-02-24T08:59:32Z</cp:lastPrinted>
  <dcterms:created xsi:type="dcterms:W3CDTF">1996-10-08T23:32:33Z</dcterms:created>
  <dcterms:modified xsi:type="dcterms:W3CDTF">2026-03-02T06:23:08Z</dcterms:modified>
</cp:coreProperties>
</file>